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12" r:id="rId1"/>
    <sheet name="金额检查 (3)" sheetId="6" state="hidden" r:id="rId2"/>
    <sheet name="问题汇总 (2)" sheetId="5" state="hidden" r:id="rId3"/>
    <sheet name="金额检查 (2)" sheetId="4" state="hidden" r:id="rId4"/>
  </sheets>
  <definedNames>
    <definedName name="_xlnm._FilterDatabase" localSheetId="0" hidden="1">Sheet2!$A$2:$E$34</definedName>
  </definedNames>
  <calcPr calcId="144525"/>
</workbook>
</file>

<file path=xl/sharedStrings.xml><?xml version="1.0" encoding="utf-8"?>
<sst xmlns="http://schemas.openxmlformats.org/spreadsheetml/2006/main" count="303" uniqueCount="157">
  <si>
    <t>2020年天津市企业提升国际化经营能力项目（第一批）
——境外展览会项目（受疫情影响未参展）审核明细表</t>
  </si>
  <si>
    <t>序号</t>
  </si>
  <si>
    <t>登记号</t>
  </si>
  <si>
    <t>企业名称</t>
  </si>
  <si>
    <t>项目单位所属区域</t>
  </si>
  <si>
    <t>参展国别（地区）</t>
  </si>
  <si>
    <t>认定发生金额
（元）</t>
  </si>
  <si>
    <t>拟支持金额
（元）</t>
  </si>
  <si>
    <t>A-004</t>
  </si>
  <si>
    <t>宏大地昆（天津）贸易有限公司</t>
  </si>
  <si>
    <t>河西区</t>
  </si>
  <si>
    <t>菲律宾</t>
  </si>
  <si>
    <t>A-005</t>
  </si>
  <si>
    <t>耀景（天津）国际贸易有限公司</t>
  </si>
  <si>
    <t>和平区</t>
  </si>
  <si>
    <t>意大利</t>
  </si>
  <si>
    <t>A-009</t>
  </si>
  <si>
    <t>天津市普光医用材料制造有限公司</t>
  </si>
  <si>
    <t>武清区</t>
  </si>
  <si>
    <t>日本</t>
  </si>
  <si>
    <t>A-017</t>
  </si>
  <si>
    <t>天津世纪五矿贸易有限公司</t>
  </si>
  <si>
    <t>滨海新区</t>
  </si>
  <si>
    <t>德国</t>
  </si>
  <si>
    <t>A-018</t>
  </si>
  <si>
    <t>天津木子碳素国际贸易有限公司</t>
  </si>
  <si>
    <t>河北区</t>
  </si>
  <si>
    <t>印度</t>
  </si>
  <si>
    <t>A-022</t>
  </si>
  <si>
    <t>天津海奥斯科技有限公司</t>
  </si>
  <si>
    <t>A-024</t>
  </si>
  <si>
    <t>天津华鸿科技股份有限公司</t>
  </si>
  <si>
    <t>阿联酋</t>
  </si>
  <si>
    <t>A-027</t>
  </si>
  <si>
    <t>朗斯博绝缘科技（天津）有限公司</t>
  </si>
  <si>
    <t>A-031</t>
  </si>
  <si>
    <t>天津市松正电动汽车技术股份有限公司</t>
  </si>
  <si>
    <t>A-037</t>
  </si>
  <si>
    <t>天津市沃海新能源科技有限公司</t>
  </si>
  <si>
    <t>A-046</t>
  </si>
  <si>
    <t>天津瑞亿达国际贸易有限公司</t>
  </si>
  <si>
    <t>河东区</t>
  </si>
  <si>
    <t>美国</t>
  </si>
  <si>
    <t>A-049</t>
  </si>
  <si>
    <t>美德太平洋（天津）生物科技股份有限公司</t>
  </si>
  <si>
    <t>A-068</t>
  </si>
  <si>
    <t>天津靓式商贸有限公司</t>
  </si>
  <si>
    <t>A-071</t>
  </si>
  <si>
    <t>天津天康金属制品有限公司</t>
  </si>
  <si>
    <t>静海区</t>
  </si>
  <si>
    <t>巴基斯坦</t>
  </si>
  <si>
    <t>A-072</t>
  </si>
  <si>
    <t>天津市天欣金属制品有限公司</t>
  </si>
  <si>
    <t>A-078</t>
  </si>
  <si>
    <t>梦澜时尚（天津）商贸有限公司</t>
  </si>
  <si>
    <t>西青区</t>
  </si>
  <si>
    <t>A-080</t>
  </si>
  <si>
    <t>天津市格霖服装有限公司</t>
  </si>
  <si>
    <t>A-081</t>
  </si>
  <si>
    <t>天津红宇不锈钢制品有限公司</t>
  </si>
  <si>
    <t>津南区</t>
  </si>
  <si>
    <t>A-093</t>
  </si>
  <si>
    <t>天津亚东隆兴国际贸易有限公司</t>
  </si>
  <si>
    <t>埃塞俄比亚</t>
  </si>
  <si>
    <t>A-103</t>
  </si>
  <si>
    <t>天津市天缆电工机械有限公司</t>
  </si>
  <si>
    <t>A-104</t>
  </si>
  <si>
    <t>俄罗斯</t>
  </si>
  <si>
    <t>A-107</t>
  </si>
  <si>
    <t>天津贝利泰陶瓷有限公司</t>
  </si>
  <si>
    <t>A-108</t>
  </si>
  <si>
    <t>天津宏辉创意科技集团有限公司</t>
  </si>
  <si>
    <t>A-131</t>
  </si>
  <si>
    <t>天津市红宝番茄制品有限公司</t>
  </si>
  <si>
    <t>A-134</t>
  </si>
  <si>
    <t>天津长泽餐具有限公司</t>
  </si>
  <si>
    <t>A-142</t>
  </si>
  <si>
    <t>天津市通世工贸有限公司</t>
  </si>
  <si>
    <t>东丽区</t>
  </si>
  <si>
    <t>A-143</t>
  </si>
  <si>
    <t>天津市乾昇国际贸易有限公司</t>
  </si>
  <si>
    <t>沙特阿拉伯</t>
  </si>
  <si>
    <t>A-151</t>
  </si>
  <si>
    <t>天津金德斯进出口有限公司</t>
  </si>
  <si>
    <t>泰国</t>
  </si>
  <si>
    <t>A-155</t>
  </si>
  <si>
    <t>天津市诺熠烜进出口贸易有限公司</t>
  </si>
  <si>
    <t>南开区</t>
  </si>
  <si>
    <t>波兰</t>
  </si>
  <si>
    <t>A-162</t>
  </si>
  <si>
    <t>天津市宇杰钢铁贸易有限公司</t>
  </si>
  <si>
    <t>韩国</t>
  </si>
  <si>
    <t>A-168</t>
  </si>
  <si>
    <t>天津联合阳光瑞德丰农产品进出口有限公司</t>
  </si>
  <si>
    <t>合计</t>
  </si>
  <si>
    <t>海关报关单号</t>
  </si>
  <si>
    <t>进口商品名称</t>
  </si>
  <si>
    <t>报关单信息录入</t>
  </si>
  <si>
    <t>币种</t>
  </si>
  <si>
    <t>汇率</t>
  </si>
  <si>
    <t>核查实际进口额</t>
  </si>
  <si>
    <t>申报金额（美元）</t>
  </si>
  <si>
    <t>差额</t>
  </si>
  <si>
    <t>应补助金额</t>
  </si>
  <si>
    <t>申报进口总额</t>
  </si>
  <si>
    <t>应补助总金额</t>
  </si>
  <si>
    <t>进口数量</t>
  </si>
  <si>
    <t>原币进口单价</t>
  </si>
  <si>
    <t>原币进口总价</t>
  </si>
  <si>
    <t>天津易疆通国际贸易有限公司</t>
  </si>
  <si>
    <t>020720201000013696</t>
  </si>
  <si>
    <t>防护服</t>
  </si>
  <si>
    <t>日元</t>
  </si>
  <si>
    <t>护目镜</t>
  </si>
  <si>
    <t>天津纺织集团进出口股份有限公司</t>
  </si>
  <si>
    <t>KF94口罩</t>
  </si>
  <si>
    <t>020720201000014517</t>
  </si>
  <si>
    <t>Masksangsa牌KF94型号非医用口罩</t>
  </si>
  <si>
    <t>马来西亚林吉特</t>
  </si>
  <si>
    <t>091220201120003216</t>
  </si>
  <si>
    <t>GOOD MANNER KF94非医用口罩</t>
  </si>
  <si>
    <t>美元</t>
  </si>
  <si>
    <t>010120201000059538</t>
  </si>
  <si>
    <t>非医疗用3M牌8122型口罩</t>
  </si>
  <si>
    <t>020720201000018570</t>
  </si>
  <si>
    <t>Morse Protection牌N99型号防护用口罩</t>
  </si>
  <si>
    <t>861220201000002298</t>
  </si>
  <si>
    <t>一次性口罩</t>
  </si>
  <si>
    <t>人民币</t>
  </si>
  <si>
    <t>223320201000150208</t>
  </si>
  <si>
    <t>非医用无品牌FFP1型口罩</t>
  </si>
  <si>
    <t>欧元</t>
  </si>
  <si>
    <t>223320201000161681</t>
  </si>
  <si>
    <t>非医用3M牌FFP1型口罩</t>
  </si>
  <si>
    <t>非医用3M牌FFP2型口罩</t>
  </si>
  <si>
    <t>010120201000086895</t>
  </si>
  <si>
    <t>Honeywell牌Mutex light型一次性防护服</t>
  </si>
  <si>
    <t>223320201000187864</t>
  </si>
  <si>
    <t>非医用descarpack牌一次性口罩</t>
  </si>
  <si>
    <t xml:space="preserve"> 223320201000196448 </t>
  </si>
  <si>
    <t>223320201000196457</t>
  </si>
  <si>
    <t>223320201000196430</t>
  </si>
  <si>
    <t>223320201000196436</t>
  </si>
  <si>
    <t>黄色标记意为该企业使用铅笔在所提交的“海关进口货物报关单”上修改了“进口数量”数据。</t>
  </si>
  <si>
    <t>第7行标红意为该企业未提交此进口商品的海关进口货物报关单，仅提交了“天津市防疫物资入库单”。</t>
  </si>
  <si>
    <t>G列标红意为“进口数量”和“原币进口单价”的乘积与企业所提交的海关进口货物报关单内数据不符。</t>
  </si>
  <si>
    <t>J、K列标红意为经计算后“折算美元金额”与该企业“申报金额”不符。</t>
  </si>
  <si>
    <t>按自己算的计算，自己算的比他们申报的金额大，标注。就小不就大</t>
  </si>
  <si>
    <t>存在的问题</t>
  </si>
  <si>
    <t>1.该企业提供的“新冠物资付款申请单”中品名、数量、规格、型号与“支持进口项目申请表”及“海关进口货物报关单”内容不匹配。
“新冠物资付款申请单”的供货摘要中，和平区卫健委收到单价为159元的防护服500件、单价为178元护目镜1000件、单价15.9元的韩国KF94口罩20000个，但在“海关进口报关单”及“支持进口项目申请表”中，显示申报物品为单价850日元的防护服5000件、单价2590日元的护目镜1000副以及单价1800日元的防护服100件。该三项材料信息内容不匹配。</t>
  </si>
  <si>
    <t>1.该企业部分采购项目未提交此进口商品的海关进口货物报关单，仅提交了“天津市防疫物资入库单”，无海关进口货物报关单。其商品名称为：KF94口罩，申报金额为600,000.00元。</t>
  </si>
  <si>
    <t>2.存在部分产品“进口数量”和“原币进口单价”的乘积与企业所提交的海关进口货物报关单内数据不符，已按正确数据列示。存在问题报关单编号为：223320201000187864， 223320201000196448 ，223320201000196457，223320201000196430，223320201000196430</t>
  </si>
  <si>
    <t>3.部分产品“折算美元金额”与该企业“申报金额”不符，具体差额已列示。存在问题报关单编号为：020720201000014517，020720201000018570，861220201000002298，223320201000161681，223320201000187864， 223320201000196448，223320201000196457，223320201000196430，223320201000196436</t>
  </si>
  <si>
    <t>申报物品需同时具有报关单和入库确认单</t>
  </si>
  <si>
    <t>该单位提供“新冠物资付款申请单”中防疫物资品名、数量、规格、型号与“支持进口项目申请表”及“海关进口货物报关单”内容不匹配。
天津易疆通国际贸易有限公司进口的BM牌防护服（5000件， 850日元/件）无新冠物资付款申请单，工作组对该项防疫物资申报金额不予认定；进口的AZEARITH牌防护服（100件，1800日元/件）在新冠物资付款申请单中显示和平区卫生健康委接收500件防护服，该项物资数量不匹配，工作组对该物资匹配的数量（100件）予以认定；新冠物资付款单中还显示和平区卫生健康委接受了2万个韩国KF94口罩，工作组未见韩国KF94口罩的进口记录，但天津易疆通国际贸易有限公司并未申报该项物资。</t>
  </si>
  <si>
    <t xml:space="preserve">“新冠物资付款申请单”中品名、数量、规格、型号与“支持进口项目申请表”及“海关进口货物报关单”内容不匹配，无法核实实际申报金额。
“新冠物资付款申请单”的供货摘要中，和平区卫健委收到单价为159元的防护服500件、单价为178元护目镜1000件、单价15.9元的韩国KF94口罩20000个，但在“海关进口报关单”及“支持进口项目申请表”中，显示购入防护服5000件， 850日元/件；1000副护目镜，2590日元/件；100件防护服，1800日元/件，其中防护服数量、单价与新冠物资付款申请表不一致，且该海关进口报关单显示该批进口物资启运港为日本、未见韩国KF94口罩的进口记录。
</t>
  </si>
  <si>
    <t>折算美元金额</t>
  </si>
</sst>
</file>

<file path=xl/styles.xml><?xml version="1.0" encoding="utf-8"?>
<styleSheet xmlns="http://schemas.openxmlformats.org/spreadsheetml/2006/main">
  <numFmts count="8">
    <numFmt numFmtId="176" formatCode="#,##0_ "/>
    <numFmt numFmtId="177" formatCode="#,##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8" formatCode="0.0000_);[Red]\(0.0000\)"/>
    <numFmt numFmtId="179" formatCode="#,##0.00_);[Red]\(#,##0.00\)"/>
  </numFmts>
  <fonts count="33">
    <font>
      <sz val="11"/>
      <color theme="1"/>
      <name val="宋体"/>
      <charset val="134"/>
      <scheme val="minor"/>
    </font>
    <font>
      <b/>
      <sz val="11"/>
      <color theme="1"/>
      <name val="黑体"/>
      <charset val="134"/>
    </font>
    <font>
      <sz val="12"/>
      <color theme="1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0"/>
      <color theme="1"/>
      <name val="Times New Roman"/>
      <charset val="134"/>
    </font>
    <font>
      <sz val="10.5"/>
      <color rgb="FF000000"/>
      <name val="宋体"/>
      <charset val="134"/>
    </font>
    <font>
      <sz val="11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.5"/>
      <color rgb="FF000000"/>
      <name val="宋体"/>
      <charset val="134"/>
      <scheme val="minor"/>
    </font>
    <font>
      <sz val="10.5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0" fillId="0" borderId="0">
      <alignment vertical="center"/>
    </xf>
    <xf numFmtId="0" fontId="15" fillId="14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32" fillId="25" borderId="18" applyNumberFormat="false" applyAlignment="false" applyProtection="false">
      <alignment vertical="center"/>
    </xf>
    <xf numFmtId="0" fontId="19" fillId="11" borderId="13" applyNumberFormat="false" applyAlignment="false" applyProtection="false">
      <alignment vertical="center"/>
    </xf>
    <xf numFmtId="0" fontId="22" fillId="15" borderId="0" applyNumberFormat="false" applyBorder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0" fillId="20" borderId="16" applyNumberFormat="false" applyFont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27" fillId="22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29" fillId="23" borderId="0" applyNumberFormat="false" applyBorder="false" applyAlignment="false" applyProtection="false">
      <alignment vertical="center"/>
    </xf>
    <xf numFmtId="0" fontId="30" fillId="25" borderId="17" applyNumberFormat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5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3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36" borderId="0" applyNumberFormat="false" applyBorder="false" applyAlignment="false" applyProtection="false">
      <alignment vertical="center"/>
    </xf>
    <xf numFmtId="0" fontId="14" fillId="37" borderId="0" applyNumberFormat="false" applyBorder="false" applyAlignment="false" applyProtection="false">
      <alignment vertical="center"/>
    </xf>
    <xf numFmtId="0" fontId="31" fillId="35" borderId="17" applyNumberFormat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</cellStyleXfs>
  <cellXfs count="86">
    <xf numFmtId="0" fontId="0" fillId="0" borderId="0" xfId="0">
      <alignment vertical="center"/>
    </xf>
    <xf numFmtId="49" fontId="0" fillId="0" borderId="0" xfId="0" applyNumberFormat="true" applyAlignment="true">
      <alignment horizontal="center" vertical="center"/>
    </xf>
    <xf numFmtId="178" fontId="0" fillId="0" borderId="0" xfId="0" applyNumberFormat="true">
      <alignment vertical="center"/>
    </xf>
    <xf numFmtId="179" fontId="0" fillId="0" borderId="0" xfId="0" applyNumberFormat="true">
      <alignment vertical="center"/>
    </xf>
    <xf numFmtId="177" fontId="0" fillId="0" borderId="0" xfId="0" applyNumberFormat="true">
      <alignment vertical="center"/>
    </xf>
    <xf numFmtId="0" fontId="1" fillId="2" borderId="1" xfId="0" applyFont="true" applyFill="true" applyBorder="true" applyAlignment="true">
      <alignment horizontal="center" vertical="center"/>
    </xf>
    <xf numFmtId="49" fontId="1" fillId="2" borderId="1" xfId="0" applyNumberFormat="true" applyFont="true" applyFill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center" vertical="center"/>
    </xf>
    <xf numFmtId="49" fontId="0" fillId="3" borderId="1" xfId="0" applyNumberFormat="true" applyFont="true" applyFill="true" applyBorder="true" applyAlignment="true">
      <alignment horizontal="left" vertical="center"/>
    </xf>
    <xf numFmtId="49" fontId="0" fillId="4" borderId="2" xfId="0" applyNumberFormat="true" applyFont="true" applyFill="true" applyBorder="true" applyAlignment="true">
      <alignment horizontal="left" vertical="center"/>
    </xf>
    <xf numFmtId="49" fontId="0" fillId="4" borderId="3" xfId="0" applyNumberFormat="true" applyFont="true" applyFill="true" applyBorder="true" applyAlignment="true">
      <alignment horizontal="left" vertical="center"/>
    </xf>
    <xf numFmtId="49" fontId="0" fillId="4" borderId="4" xfId="0" applyNumberFormat="true" applyFont="true" applyFill="true" applyBorder="true" applyAlignment="true">
      <alignment horizontal="left" vertical="center"/>
    </xf>
    <xf numFmtId="49" fontId="0" fillId="4" borderId="1" xfId="0" applyNumberFormat="true" applyFont="true" applyFill="true" applyBorder="true" applyAlignment="true">
      <alignment horizontal="left" vertical="center"/>
    </xf>
    <xf numFmtId="49" fontId="0" fillId="4" borderId="1" xfId="0" applyNumberFormat="true" applyFill="true" applyBorder="true" applyAlignment="true">
      <alignment horizontal="left" vertical="center"/>
    </xf>
    <xf numFmtId="0" fontId="0" fillId="4" borderId="1" xfId="0" applyFont="true" applyFill="true" applyBorder="true" applyAlignment="true">
      <alignment horizontal="left" vertical="center"/>
    </xf>
    <xf numFmtId="0" fontId="0" fillId="4" borderId="1" xfId="0" applyFill="true" applyBorder="true" applyAlignment="true">
      <alignment horizontal="left" vertical="center"/>
    </xf>
    <xf numFmtId="177" fontId="1" fillId="2" borderId="1" xfId="0" applyNumberFormat="true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/>
    </xf>
    <xf numFmtId="178" fontId="3" fillId="2" borderId="1" xfId="0" applyNumberFormat="true" applyFont="true" applyFill="true" applyBorder="true" applyAlignment="true">
      <alignment horizontal="center" vertical="center"/>
    </xf>
    <xf numFmtId="179" fontId="3" fillId="2" borderId="1" xfId="0" applyNumberFormat="true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178" fontId="4" fillId="0" borderId="1" xfId="0" applyNumberFormat="true" applyFont="true" applyBorder="true" applyAlignment="true">
      <alignment horizontal="center" vertical="center"/>
    </xf>
    <xf numFmtId="179" fontId="4" fillId="0" borderId="1" xfId="0" applyNumberFormat="true" applyFont="true" applyBorder="true" applyAlignment="true">
      <alignment horizontal="center" vertical="center"/>
    </xf>
    <xf numFmtId="0" fontId="4" fillId="4" borderId="1" xfId="0" applyFont="true" applyFill="true" applyBorder="true" applyAlignment="true">
      <alignment horizontal="center" vertical="center"/>
    </xf>
    <xf numFmtId="179" fontId="4" fillId="4" borderId="1" xfId="0" applyNumberFormat="true" applyFont="true" applyFill="true" applyBorder="true" applyAlignment="true">
      <alignment horizontal="center" vertical="center"/>
    </xf>
    <xf numFmtId="0" fontId="4" fillId="3" borderId="1" xfId="0" applyFont="true" applyFill="true" applyBorder="true" applyAlignment="true">
      <alignment horizontal="center" vertical="center"/>
    </xf>
    <xf numFmtId="179" fontId="4" fillId="3" borderId="1" xfId="0" applyNumberFormat="true" applyFont="true" applyFill="true" applyBorder="true" applyAlignment="true">
      <alignment horizontal="center" vertical="center"/>
    </xf>
    <xf numFmtId="177" fontId="1" fillId="2" borderId="5" xfId="0" applyNumberFormat="true" applyFont="true" applyFill="true" applyBorder="true" applyAlignment="true">
      <alignment horizontal="center" vertical="center"/>
    </xf>
    <xf numFmtId="177" fontId="1" fillId="2" borderId="6" xfId="0" applyNumberFormat="true" applyFont="true" applyFill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177" fontId="4" fillId="0" borderId="5" xfId="0" applyNumberFormat="true" applyFont="true" applyBorder="true" applyAlignment="true">
      <alignment horizontal="center" vertical="center"/>
    </xf>
    <xf numFmtId="177" fontId="4" fillId="0" borderId="7" xfId="0" applyNumberFormat="true" applyFont="true" applyBorder="true" applyAlignment="true">
      <alignment horizontal="center" vertical="center"/>
    </xf>
    <xf numFmtId="177" fontId="4" fillId="0" borderId="6" xfId="0" applyNumberFormat="true" applyFont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/>
    </xf>
    <xf numFmtId="177" fontId="4" fillId="4" borderId="1" xfId="0" applyNumberFormat="true" applyFont="true" applyFill="true" applyBorder="true" applyAlignment="true">
      <alignment horizontal="center" vertical="center"/>
    </xf>
    <xf numFmtId="177" fontId="4" fillId="0" borderId="7" xfId="0" applyNumberFormat="true" applyFont="true" applyFill="true" applyBorder="true" applyAlignment="true">
      <alignment horizontal="center" vertical="center"/>
    </xf>
    <xf numFmtId="179" fontId="4" fillId="0" borderId="1" xfId="0" applyNumberFormat="true" applyFont="true" applyFill="true" applyBorder="true" applyAlignment="true">
      <alignment horizontal="center" vertical="center"/>
    </xf>
    <xf numFmtId="177" fontId="4" fillId="0" borderId="6" xfId="0" applyNumberFormat="true" applyFont="true" applyFill="true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0" fillId="0" borderId="0" xfId="1">
      <alignment vertical="center"/>
    </xf>
    <xf numFmtId="0" fontId="0" fillId="0" borderId="0" xfId="1" applyAlignment="true">
      <alignment vertical="center" wrapText="true"/>
    </xf>
    <xf numFmtId="0" fontId="1" fillId="5" borderId="1" xfId="1" applyFont="true" applyFill="true" applyBorder="true" applyAlignment="true">
      <alignment horizontal="center" vertical="center"/>
    </xf>
    <xf numFmtId="0" fontId="0" fillId="0" borderId="1" xfId="1" applyBorder="true" applyAlignment="true">
      <alignment horizontal="center" vertical="center"/>
    </xf>
    <xf numFmtId="0" fontId="0" fillId="3" borderId="1" xfId="1" applyFont="true" applyFill="true" applyBorder="true" applyAlignment="true">
      <alignment vertical="center" wrapText="true"/>
    </xf>
    <xf numFmtId="0" fontId="0" fillId="0" borderId="1" xfId="1" applyFont="true" applyBorder="true" applyAlignment="true">
      <alignment horizontal="center" vertical="center"/>
    </xf>
    <xf numFmtId="49" fontId="0" fillId="0" borderId="1" xfId="1" applyNumberFormat="true" applyFont="true" applyFill="true" applyBorder="true" applyAlignment="true">
      <alignment vertical="center" wrapText="true"/>
    </xf>
    <xf numFmtId="0" fontId="0" fillId="0" borderId="0" xfId="1" applyFont="true">
      <alignment vertical="center"/>
    </xf>
    <xf numFmtId="0" fontId="0" fillId="0" borderId="1" xfId="1" applyFont="true" applyFill="true" applyBorder="true" applyAlignment="true">
      <alignment vertical="center" wrapText="true"/>
    </xf>
    <xf numFmtId="49" fontId="0" fillId="0" borderId="0" xfId="1" applyNumberFormat="true" applyFont="true" applyFill="true" applyBorder="true" applyAlignment="true">
      <alignment vertical="center" wrapText="true"/>
    </xf>
    <xf numFmtId="0" fontId="5" fillId="0" borderId="8" xfId="0" applyFont="true" applyBorder="true" applyAlignment="true">
      <alignment vertical="center" wrapText="true"/>
    </xf>
    <xf numFmtId="0" fontId="5" fillId="0" borderId="0" xfId="0" applyFont="true" applyAlignment="true">
      <alignment vertical="center" wrapText="true"/>
    </xf>
    <xf numFmtId="4" fontId="6" fillId="0" borderId="8" xfId="0" applyNumberFormat="true" applyFont="true" applyBorder="true" applyAlignment="true">
      <alignment horizontal="center" vertical="center" wrapText="true"/>
    </xf>
    <xf numFmtId="4" fontId="6" fillId="0" borderId="9" xfId="0" applyNumberFormat="true" applyFont="true" applyBorder="true" applyAlignment="true">
      <alignment horizontal="center" vertical="center" wrapText="true"/>
    </xf>
    <xf numFmtId="4" fontId="6" fillId="0" borderId="10" xfId="0" applyNumberFormat="true" applyFont="true" applyBorder="true" applyAlignment="true">
      <alignment horizontal="center" vertical="center" wrapText="true"/>
    </xf>
    <xf numFmtId="4" fontId="0" fillId="0" borderId="0" xfId="1" applyNumberFormat="true" applyAlignment="true">
      <alignment vertical="center" wrapText="true"/>
    </xf>
    <xf numFmtId="0" fontId="0" fillId="0" borderId="0" xfId="0" applyAlignment="true">
      <alignment vertical="center" wrapText="true"/>
    </xf>
    <xf numFmtId="177" fontId="1" fillId="2" borderId="5" xfId="0" applyNumberFormat="true" applyFont="true" applyFill="true" applyBorder="true" applyAlignment="true">
      <alignment horizontal="center" vertical="center" wrapText="true"/>
    </xf>
    <xf numFmtId="177" fontId="1" fillId="2" borderId="6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49" fontId="0" fillId="4" borderId="1" xfId="0" applyNumberForma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179" fontId="4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Font="true">
      <alignment vertical="center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7" fontId="4" fillId="0" borderId="5" xfId="0" applyNumberFormat="true" applyFont="true" applyFill="true" applyBorder="true" applyAlignment="true">
      <alignment horizontal="center" vertical="center" wrapText="true"/>
    </xf>
    <xf numFmtId="177" fontId="4" fillId="0" borderId="6" xfId="0" applyNumberFormat="true" applyFont="true" applyFill="true" applyBorder="true" applyAlignment="true">
      <alignment horizontal="center" vertical="center" wrapText="true"/>
    </xf>
    <xf numFmtId="177" fontId="1" fillId="6" borderId="5" xfId="0" applyNumberFormat="true" applyFont="true" applyFill="true" applyBorder="true" applyAlignment="true">
      <alignment horizontal="center" vertical="center"/>
    </xf>
    <xf numFmtId="177" fontId="1" fillId="6" borderId="6" xfId="0" applyNumberFormat="true" applyFont="true" applyFill="true" applyBorder="true" applyAlignment="true">
      <alignment horizontal="center" vertical="center"/>
    </xf>
    <xf numFmtId="177" fontId="4" fillId="6" borderId="1" xfId="0" applyNumberFormat="true" applyFont="true" applyFill="true" applyBorder="true" applyAlignment="true">
      <alignment horizontal="center" vertical="center"/>
    </xf>
    <xf numFmtId="177" fontId="0" fillId="0" borderId="1" xfId="0" applyNumberForma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177" fontId="0" fillId="0" borderId="1" xfId="0" applyNumberFormat="true" applyFont="true" applyBorder="true" applyAlignment="true">
      <alignment horizontal="center" vertical="center"/>
    </xf>
    <xf numFmtId="177" fontId="4" fillId="6" borderId="5" xfId="0" applyNumberFormat="true" applyFont="true" applyFill="true" applyBorder="true" applyAlignment="true">
      <alignment horizontal="center" vertical="center"/>
    </xf>
    <xf numFmtId="177" fontId="4" fillId="6" borderId="6" xfId="0" applyNumberFormat="true" applyFont="true" applyFill="true" applyBorder="true" applyAlignment="true">
      <alignment horizontal="center" vertical="center"/>
    </xf>
    <xf numFmtId="0" fontId="7" fillId="0" borderId="0" xfId="0" applyFont="true">
      <alignment vertical="center"/>
    </xf>
    <xf numFmtId="0" fontId="8" fillId="0" borderId="0" xfId="0" applyFont="true" applyAlignment="true">
      <alignment horizontal="center" vertical="center" wrapText="true"/>
    </xf>
    <xf numFmtId="0" fontId="8" fillId="0" borderId="0" xfId="0" applyFont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/>
    </xf>
    <xf numFmtId="0" fontId="11" fillId="0" borderId="1" xfId="0" applyFont="true" applyFill="true" applyBorder="true" applyAlignment="true">
      <alignment horizontal="center" vertical="center" wrapText="true"/>
    </xf>
    <xf numFmtId="176" fontId="12" fillId="0" borderId="1" xfId="0" applyNumberFormat="true" applyFont="true" applyFill="true" applyBorder="true" applyAlignment="true">
      <alignment vertical="center" wrapText="true"/>
    </xf>
    <xf numFmtId="176" fontId="13" fillId="0" borderId="1" xfId="0" applyNumberFormat="true" applyFont="true" applyFill="true" applyBorder="true" applyAlignment="true">
      <alignment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workbookViewId="0">
      <selection activeCell="L19" sqref="L19"/>
    </sheetView>
  </sheetViews>
  <sheetFormatPr defaultColWidth="9" defaultRowHeight="13.5" outlineLevelCol="6"/>
  <cols>
    <col min="1" max="1" width="6.875" customWidth="true"/>
    <col min="3" max="3" width="36" customWidth="true"/>
    <col min="4" max="4" width="9.25" customWidth="true"/>
    <col min="5" max="5" width="10.125" customWidth="true"/>
    <col min="6" max="6" width="13.125" customWidth="true"/>
    <col min="7" max="7" width="11.125" customWidth="true"/>
  </cols>
  <sheetData>
    <row r="1" ht="51" customHeight="true" spans="1:7">
      <c r="A1" s="78" t="s">
        <v>0</v>
      </c>
      <c r="B1" s="79"/>
      <c r="C1" s="79"/>
      <c r="D1" s="79"/>
      <c r="E1" s="79"/>
      <c r="F1" s="79"/>
      <c r="G1" s="79"/>
    </row>
    <row r="2" ht="27" spans="1:7">
      <c r="A2" s="80" t="s">
        <v>1</v>
      </c>
      <c r="B2" s="80" t="s">
        <v>2</v>
      </c>
      <c r="C2" s="80" t="s">
        <v>3</v>
      </c>
      <c r="D2" s="80" t="s">
        <v>4</v>
      </c>
      <c r="E2" s="80" t="s">
        <v>5</v>
      </c>
      <c r="F2" s="83" t="s">
        <v>6</v>
      </c>
      <c r="G2" s="83" t="s">
        <v>7</v>
      </c>
    </row>
    <row r="3" ht="20" customHeight="true" spans="1:7">
      <c r="A3" s="81">
        <v>1</v>
      </c>
      <c r="B3" s="81" t="s">
        <v>8</v>
      </c>
      <c r="C3" s="82" t="s">
        <v>9</v>
      </c>
      <c r="D3" s="81" t="s">
        <v>10</v>
      </c>
      <c r="E3" s="82" t="s">
        <v>11</v>
      </c>
      <c r="F3" s="84">
        <v>25800</v>
      </c>
      <c r="G3" s="84">
        <v>18000</v>
      </c>
    </row>
    <row r="4" ht="34" customHeight="true" spans="1:7">
      <c r="A4" s="81">
        <v>2</v>
      </c>
      <c r="B4" s="81" t="s">
        <v>12</v>
      </c>
      <c r="C4" s="82" t="s">
        <v>13</v>
      </c>
      <c r="D4" s="81" t="s">
        <v>14</v>
      </c>
      <c r="E4" s="82" t="s">
        <v>15</v>
      </c>
      <c r="F4" s="84">
        <v>20000</v>
      </c>
      <c r="G4" s="84">
        <v>14000</v>
      </c>
    </row>
    <row r="5" ht="20" customHeight="true" spans="1:7">
      <c r="A5" s="81">
        <v>3</v>
      </c>
      <c r="B5" s="81" t="s">
        <v>16</v>
      </c>
      <c r="C5" s="82" t="s">
        <v>17</v>
      </c>
      <c r="D5" s="81" t="s">
        <v>18</v>
      </c>
      <c r="E5" s="82" t="s">
        <v>19</v>
      </c>
      <c r="F5" s="84">
        <v>47000</v>
      </c>
      <c r="G5" s="84">
        <v>20000</v>
      </c>
    </row>
    <row r="6" ht="20" customHeight="true" spans="1:7">
      <c r="A6" s="81">
        <v>4</v>
      </c>
      <c r="B6" s="81" t="s">
        <v>20</v>
      </c>
      <c r="C6" s="82" t="s">
        <v>21</v>
      </c>
      <c r="D6" s="81" t="s">
        <v>22</v>
      </c>
      <c r="E6" s="82" t="s">
        <v>23</v>
      </c>
      <c r="F6" s="84">
        <v>133320</v>
      </c>
      <c r="G6" s="84">
        <v>65200</v>
      </c>
    </row>
    <row r="7" ht="20" customHeight="true" spans="1:7">
      <c r="A7" s="81">
        <v>5</v>
      </c>
      <c r="B7" s="81" t="s">
        <v>24</v>
      </c>
      <c r="C7" s="82" t="s">
        <v>25</v>
      </c>
      <c r="D7" s="81" t="s">
        <v>26</v>
      </c>
      <c r="E7" s="82" t="s">
        <v>27</v>
      </c>
      <c r="F7" s="84">
        <v>29000</v>
      </c>
      <c r="G7" s="84">
        <v>20300</v>
      </c>
    </row>
    <row r="8" ht="20" customHeight="true" spans="1:7">
      <c r="A8" s="81">
        <v>6</v>
      </c>
      <c r="B8" s="81" t="s">
        <v>28</v>
      </c>
      <c r="C8" s="82" t="s">
        <v>29</v>
      </c>
      <c r="D8" s="81" t="s">
        <v>22</v>
      </c>
      <c r="E8" s="82" t="s">
        <v>27</v>
      </c>
      <c r="F8" s="84">
        <v>22659.98</v>
      </c>
      <c r="G8" s="84">
        <v>15800</v>
      </c>
    </row>
    <row r="9" ht="20" customHeight="true" spans="1:7">
      <c r="A9" s="81">
        <v>7</v>
      </c>
      <c r="B9" s="81" t="s">
        <v>30</v>
      </c>
      <c r="C9" s="82" t="s">
        <v>31</v>
      </c>
      <c r="D9" s="81" t="s">
        <v>22</v>
      </c>
      <c r="E9" s="82" t="s">
        <v>32</v>
      </c>
      <c r="F9" s="84">
        <v>67810.77</v>
      </c>
      <c r="G9" s="84">
        <v>28000</v>
      </c>
    </row>
    <row r="10" ht="20" customHeight="true" spans="1:7">
      <c r="A10" s="81">
        <v>8</v>
      </c>
      <c r="B10" s="81" t="s">
        <v>33</v>
      </c>
      <c r="C10" s="82" t="s">
        <v>34</v>
      </c>
      <c r="D10" s="81" t="s">
        <v>22</v>
      </c>
      <c r="E10" s="82" t="s">
        <v>32</v>
      </c>
      <c r="F10" s="84">
        <v>33000</v>
      </c>
      <c r="G10" s="84">
        <v>16500</v>
      </c>
    </row>
    <row r="11" ht="40" customHeight="true" spans="1:7">
      <c r="A11" s="81">
        <v>9</v>
      </c>
      <c r="B11" s="81" t="s">
        <v>35</v>
      </c>
      <c r="C11" s="82" t="s">
        <v>36</v>
      </c>
      <c r="D11" s="81" t="s">
        <v>22</v>
      </c>
      <c r="E11" s="82" t="s">
        <v>27</v>
      </c>
      <c r="F11" s="84">
        <v>108000</v>
      </c>
      <c r="G11" s="84">
        <v>75600</v>
      </c>
    </row>
    <row r="12" ht="20" customHeight="true" spans="1:7">
      <c r="A12" s="81">
        <v>10</v>
      </c>
      <c r="B12" s="81" t="s">
        <v>37</v>
      </c>
      <c r="C12" s="82" t="s">
        <v>38</v>
      </c>
      <c r="D12" s="81" t="s">
        <v>22</v>
      </c>
      <c r="E12" s="82" t="s">
        <v>19</v>
      </c>
      <c r="F12" s="84">
        <v>50176</v>
      </c>
      <c r="G12" s="84">
        <v>20000</v>
      </c>
    </row>
    <row r="13" ht="20" customHeight="true" spans="1:7">
      <c r="A13" s="81">
        <v>11</v>
      </c>
      <c r="B13" s="81" t="s">
        <v>39</v>
      </c>
      <c r="C13" s="82" t="s">
        <v>40</v>
      </c>
      <c r="D13" s="81" t="s">
        <v>41</v>
      </c>
      <c r="E13" s="82" t="s">
        <v>42</v>
      </c>
      <c r="F13" s="84">
        <v>45000</v>
      </c>
      <c r="G13" s="84">
        <v>28000</v>
      </c>
    </row>
    <row r="14" ht="20" customHeight="true" spans="1:7">
      <c r="A14" s="81">
        <v>12</v>
      </c>
      <c r="B14" s="81" t="s">
        <v>43</v>
      </c>
      <c r="C14" s="82" t="s">
        <v>44</v>
      </c>
      <c r="D14" s="81" t="s">
        <v>22</v>
      </c>
      <c r="E14" s="82" t="s">
        <v>32</v>
      </c>
      <c r="F14" s="84">
        <v>67684.22</v>
      </c>
      <c r="G14" s="84">
        <v>28000</v>
      </c>
    </row>
    <row r="15" ht="20" customHeight="true" spans="1:7">
      <c r="A15" s="81">
        <v>13</v>
      </c>
      <c r="B15" s="81" t="s">
        <v>45</v>
      </c>
      <c r="C15" s="82" t="s">
        <v>46</v>
      </c>
      <c r="D15" s="81" t="s">
        <v>41</v>
      </c>
      <c r="E15" s="82" t="s">
        <v>42</v>
      </c>
      <c r="F15" s="84">
        <v>45312</v>
      </c>
      <c r="G15" s="84">
        <v>22600</v>
      </c>
    </row>
    <row r="16" ht="20" customHeight="true" spans="1:7">
      <c r="A16" s="81">
        <v>14</v>
      </c>
      <c r="B16" s="81" t="s">
        <v>47</v>
      </c>
      <c r="C16" s="82" t="s">
        <v>48</v>
      </c>
      <c r="D16" s="81" t="s">
        <v>49</v>
      </c>
      <c r="E16" s="82" t="s">
        <v>50</v>
      </c>
      <c r="F16" s="84">
        <v>30800</v>
      </c>
      <c r="G16" s="84">
        <v>21500</v>
      </c>
    </row>
    <row r="17" ht="20" customHeight="true" spans="1:7">
      <c r="A17" s="81">
        <v>15</v>
      </c>
      <c r="B17" s="81" t="s">
        <v>51</v>
      </c>
      <c r="C17" s="82" t="s">
        <v>52</v>
      </c>
      <c r="D17" s="81" t="s">
        <v>22</v>
      </c>
      <c r="E17" s="82" t="s">
        <v>50</v>
      </c>
      <c r="F17" s="84">
        <v>30800</v>
      </c>
      <c r="G17" s="84">
        <v>21500</v>
      </c>
    </row>
    <row r="18" ht="20" customHeight="true" spans="1:7">
      <c r="A18" s="81">
        <v>16</v>
      </c>
      <c r="B18" s="81" t="s">
        <v>53</v>
      </c>
      <c r="C18" s="82" t="s">
        <v>54</v>
      </c>
      <c r="D18" s="81" t="s">
        <v>55</v>
      </c>
      <c r="E18" s="82" t="s">
        <v>42</v>
      </c>
      <c r="F18" s="84">
        <v>45312</v>
      </c>
      <c r="G18" s="84">
        <v>22600</v>
      </c>
    </row>
    <row r="19" ht="20" customHeight="true" spans="1:7">
      <c r="A19" s="81">
        <v>17</v>
      </c>
      <c r="B19" s="81" t="s">
        <v>56</v>
      </c>
      <c r="C19" s="82" t="s">
        <v>57</v>
      </c>
      <c r="D19" s="81" t="s">
        <v>10</v>
      </c>
      <c r="E19" s="82" t="s">
        <v>42</v>
      </c>
      <c r="F19" s="84">
        <v>45312</v>
      </c>
      <c r="G19" s="84">
        <v>28000</v>
      </c>
    </row>
    <row r="20" ht="20" customHeight="true" spans="1:7">
      <c r="A20" s="81">
        <v>18</v>
      </c>
      <c r="B20" s="81" t="s">
        <v>58</v>
      </c>
      <c r="C20" s="82" t="s">
        <v>59</v>
      </c>
      <c r="D20" s="81" t="s">
        <v>60</v>
      </c>
      <c r="E20" s="82" t="s">
        <v>23</v>
      </c>
      <c r="F20" s="84">
        <v>63000</v>
      </c>
      <c r="G20" s="84">
        <v>20000</v>
      </c>
    </row>
    <row r="21" ht="20" customHeight="true" spans="1:7">
      <c r="A21" s="81">
        <v>19</v>
      </c>
      <c r="B21" s="81" t="s">
        <v>61</v>
      </c>
      <c r="C21" s="82" t="s">
        <v>62</v>
      </c>
      <c r="D21" s="81" t="s">
        <v>22</v>
      </c>
      <c r="E21" s="82" t="s">
        <v>63</v>
      </c>
      <c r="F21" s="84">
        <v>23500</v>
      </c>
      <c r="G21" s="84">
        <v>16400</v>
      </c>
    </row>
    <row r="22" ht="20" customHeight="true" spans="1:7">
      <c r="A22" s="81">
        <v>20</v>
      </c>
      <c r="B22" s="81" t="s">
        <v>64</v>
      </c>
      <c r="C22" s="82" t="s">
        <v>65</v>
      </c>
      <c r="D22" s="81" t="s">
        <v>49</v>
      </c>
      <c r="E22" s="82" t="s">
        <v>23</v>
      </c>
      <c r="F22" s="84">
        <v>20000</v>
      </c>
      <c r="G22" s="84">
        <v>10000</v>
      </c>
    </row>
    <row r="23" ht="20" customHeight="true" spans="1:7">
      <c r="A23" s="81">
        <v>21</v>
      </c>
      <c r="B23" s="81" t="s">
        <v>66</v>
      </c>
      <c r="C23" s="82" t="s">
        <v>65</v>
      </c>
      <c r="D23" s="81" t="s">
        <v>49</v>
      </c>
      <c r="E23" s="82" t="s">
        <v>67</v>
      </c>
      <c r="F23" s="84">
        <v>47000</v>
      </c>
      <c r="G23" s="84">
        <v>28000</v>
      </c>
    </row>
    <row r="24" ht="20" customHeight="true" spans="1:7">
      <c r="A24" s="81">
        <v>22</v>
      </c>
      <c r="B24" s="81" t="s">
        <v>68</v>
      </c>
      <c r="C24" s="82" t="s">
        <v>69</v>
      </c>
      <c r="D24" s="81" t="s">
        <v>55</v>
      </c>
      <c r="E24" s="82" t="s">
        <v>67</v>
      </c>
      <c r="F24" s="84">
        <v>46200</v>
      </c>
      <c r="G24" s="84">
        <v>32300</v>
      </c>
    </row>
    <row r="25" ht="20" customHeight="true" spans="1:7">
      <c r="A25" s="81">
        <v>23</v>
      </c>
      <c r="B25" s="81" t="s">
        <v>70</v>
      </c>
      <c r="C25" s="82" t="s">
        <v>71</v>
      </c>
      <c r="D25" s="81" t="s">
        <v>22</v>
      </c>
      <c r="E25" s="82" t="s">
        <v>67</v>
      </c>
      <c r="F25" s="84">
        <v>46200</v>
      </c>
      <c r="G25" s="84">
        <v>32300</v>
      </c>
    </row>
    <row r="26" ht="30" customHeight="true" spans="1:7">
      <c r="A26" s="81">
        <v>24</v>
      </c>
      <c r="B26" s="81" t="s">
        <v>72</v>
      </c>
      <c r="C26" s="82" t="s">
        <v>73</v>
      </c>
      <c r="D26" s="81" t="s">
        <v>55</v>
      </c>
      <c r="E26" s="82" t="s">
        <v>32</v>
      </c>
      <c r="F26" s="84">
        <v>11245</v>
      </c>
      <c r="G26" s="84">
        <v>5600</v>
      </c>
    </row>
    <row r="27" ht="20" customHeight="true" spans="1:7">
      <c r="A27" s="81">
        <v>25</v>
      </c>
      <c r="B27" s="81" t="s">
        <v>74</v>
      </c>
      <c r="C27" s="82" t="s">
        <v>75</v>
      </c>
      <c r="D27" s="81" t="s">
        <v>49</v>
      </c>
      <c r="E27" s="82" t="s">
        <v>23</v>
      </c>
      <c r="F27" s="84">
        <v>82263</v>
      </c>
      <c r="G27" s="84">
        <v>20000</v>
      </c>
    </row>
    <row r="28" s="77" customFormat="true" ht="20" customHeight="true" spans="1:7">
      <c r="A28" s="81">
        <v>26</v>
      </c>
      <c r="B28" s="81" t="s">
        <v>76</v>
      </c>
      <c r="C28" s="82" t="s">
        <v>77</v>
      </c>
      <c r="D28" s="81" t="s">
        <v>78</v>
      </c>
      <c r="E28" s="82" t="s">
        <v>23</v>
      </c>
      <c r="F28" s="84">
        <v>95518</v>
      </c>
      <c r="G28" s="84">
        <v>26600</v>
      </c>
    </row>
    <row r="29" ht="20" customHeight="true" spans="1:7">
      <c r="A29" s="81">
        <v>27</v>
      </c>
      <c r="B29" s="81" t="s">
        <v>79</v>
      </c>
      <c r="C29" s="82" t="s">
        <v>80</v>
      </c>
      <c r="D29" s="81" t="s">
        <v>10</v>
      </c>
      <c r="E29" s="82" t="s">
        <v>81</v>
      </c>
      <c r="F29" s="84">
        <v>20000</v>
      </c>
      <c r="G29" s="84">
        <v>14000</v>
      </c>
    </row>
    <row r="30" s="77" customFormat="true" ht="20" customHeight="true" spans="1:7">
      <c r="A30" s="81">
        <v>28</v>
      </c>
      <c r="B30" s="81" t="s">
        <v>82</v>
      </c>
      <c r="C30" s="82" t="s">
        <v>83</v>
      </c>
      <c r="D30" s="81" t="s">
        <v>26</v>
      </c>
      <c r="E30" s="82" t="s">
        <v>84</v>
      </c>
      <c r="F30" s="84">
        <v>20000</v>
      </c>
      <c r="G30" s="84">
        <v>14000</v>
      </c>
    </row>
    <row r="31" ht="20" customHeight="true" spans="1:7">
      <c r="A31" s="81">
        <v>29</v>
      </c>
      <c r="B31" s="81" t="s">
        <v>85</v>
      </c>
      <c r="C31" s="82" t="s">
        <v>86</v>
      </c>
      <c r="D31" s="81" t="s">
        <v>87</v>
      </c>
      <c r="E31" s="82" t="s">
        <v>88</v>
      </c>
      <c r="F31" s="84">
        <v>42000</v>
      </c>
      <c r="G31" s="84">
        <v>21000</v>
      </c>
    </row>
    <row r="32" ht="20" customHeight="true" spans="1:7">
      <c r="A32" s="81">
        <v>30</v>
      </c>
      <c r="B32" s="81" t="s">
        <v>89</v>
      </c>
      <c r="C32" s="82" t="s">
        <v>90</v>
      </c>
      <c r="D32" s="81" t="s">
        <v>49</v>
      </c>
      <c r="E32" s="82" t="s">
        <v>91</v>
      </c>
      <c r="F32" s="84">
        <v>33800</v>
      </c>
      <c r="G32" s="84">
        <v>16900</v>
      </c>
    </row>
    <row r="33" ht="20" customHeight="true" spans="1:7">
      <c r="A33" s="81">
        <v>31</v>
      </c>
      <c r="B33" s="81" t="s">
        <v>92</v>
      </c>
      <c r="C33" s="82" t="s">
        <v>93</v>
      </c>
      <c r="D33" s="81" t="s">
        <v>22</v>
      </c>
      <c r="E33" s="82" t="s">
        <v>23</v>
      </c>
      <c r="F33" s="84">
        <v>64680</v>
      </c>
      <c r="G33" s="84">
        <v>20000</v>
      </c>
    </row>
    <row r="34" ht="20" customHeight="true" spans="1:7">
      <c r="A34" s="80" t="s">
        <v>94</v>
      </c>
      <c r="B34" s="80"/>
      <c r="C34" s="80"/>
      <c r="D34" s="80"/>
      <c r="E34" s="80"/>
      <c r="F34" s="85">
        <f>SUM(F3:F33)</f>
        <v>1462392.97</v>
      </c>
      <c r="G34" s="85">
        <f>SUM(G3:G33)</f>
        <v>742700</v>
      </c>
    </row>
  </sheetData>
  <autoFilter ref="A2:E34">
    <extLst/>
  </autoFilter>
  <mergeCells count="2">
    <mergeCell ref="A1:G1"/>
    <mergeCell ref="A34:E3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zoomScale="93" zoomScaleNormal="93" topLeftCell="C1" workbookViewId="0">
      <selection activeCell="N4" sqref="N4:N6"/>
    </sheetView>
  </sheetViews>
  <sheetFormatPr defaultColWidth="9" defaultRowHeight="13.5"/>
  <cols>
    <col min="2" max="2" width="35.6333333333333" customWidth="true"/>
    <col min="3" max="3" width="21.6333333333333" style="1" customWidth="true"/>
    <col min="4" max="4" width="41.2666666666667" style="56" customWidth="true"/>
    <col min="5" max="5" width="10.6333333333333" hidden="true" customWidth="true"/>
    <col min="6" max="7" width="14.6333333333333" style="2" hidden="true" customWidth="true"/>
    <col min="8" max="8" width="14.6333333333333" style="3" hidden="true" customWidth="true"/>
    <col min="9" max="9" width="16.2666666666667" hidden="true" customWidth="true"/>
    <col min="10" max="10" width="14.6333333333333" customWidth="true"/>
    <col min="11" max="11" width="18.6333333333333" style="4" customWidth="true"/>
    <col min="12" max="13" width="12.725" style="4" customWidth="true"/>
    <col min="14" max="14" width="20.2666666666667" style="4" customWidth="true"/>
    <col min="15" max="15" width="14.6333333333333" customWidth="true"/>
  </cols>
  <sheetData>
    <row r="1" spans="10:10">
      <c r="J1" s="2"/>
    </row>
    <row r="2" ht="16" customHeight="true" spans="1:15">
      <c r="A2" s="5" t="s">
        <v>1</v>
      </c>
      <c r="B2" s="57" t="s">
        <v>3</v>
      </c>
      <c r="C2" s="57" t="s">
        <v>95</v>
      </c>
      <c r="D2" s="57" t="s">
        <v>96</v>
      </c>
      <c r="E2" s="57" t="s">
        <v>97</v>
      </c>
      <c r="F2" s="57"/>
      <c r="G2" s="57"/>
      <c r="H2" s="57" t="s">
        <v>98</v>
      </c>
      <c r="I2" s="57" t="s">
        <v>99</v>
      </c>
      <c r="J2" s="57" t="s">
        <v>100</v>
      </c>
      <c r="K2" s="57" t="s">
        <v>101</v>
      </c>
      <c r="L2" s="57" t="s">
        <v>102</v>
      </c>
      <c r="M2" s="69" t="s">
        <v>103</v>
      </c>
      <c r="N2" s="28" t="s">
        <v>104</v>
      </c>
      <c r="O2" s="69" t="s">
        <v>105</v>
      </c>
    </row>
    <row r="3" ht="16" customHeight="true" spans="1:15">
      <c r="A3" s="5"/>
      <c r="B3" s="58"/>
      <c r="C3" s="58"/>
      <c r="D3" s="58"/>
      <c r="E3" s="58" t="s">
        <v>106</v>
      </c>
      <c r="F3" s="58" t="s">
        <v>107</v>
      </c>
      <c r="G3" s="58" t="s">
        <v>108</v>
      </c>
      <c r="H3" s="58"/>
      <c r="I3" s="58"/>
      <c r="J3" s="58"/>
      <c r="K3" s="58"/>
      <c r="L3" s="58"/>
      <c r="M3" s="70"/>
      <c r="N3" s="29"/>
      <c r="O3" s="70"/>
    </row>
    <row r="4" ht="16" customHeight="true" spans="1:15">
      <c r="A4" s="7">
        <v>1</v>
      </c>
      <c r="B4" s="59" t="s">
        <v>109</v>
      </c>
      <c r="C4" s="60" t="s">
        <v>110</v>
      </c>
      <c r="D4" s="59" t="s">
        <v>111</v>
      </c>
      <c r="E4" s="62">
        <v>5000</v>
      </c>
      <c r="F4" s="63">
        <v>850</v>
      </c>
      <c r="G4" s="64">
        <v>4250000</v>
      </c>
      <c r="H4" s="62" t="s">
        <v>112</v>
      </c>
      <c r="I4" s="62">
        <v>0.00929557172116675</v>
      </c>
      <c r="J4" s="66">
        <f>G4*I4</f>
        <v>39506.1798149587</v>
      </c>
      <c r="K4" s="66">
        <v>39508</v>
      </c>
      <c r="L4" s="66">
        <f>J4-K4</f>
        <v>-1.82018504130974</v>
      </c>
      <c r="M4" s="71">
        <v>39506.1798149587</v>
      </c>
      <c r="N4" s="31">
        <v>65257.92</v>
      </c>
      <c r="O4" s="72">
        <f>M4+M5+M6</f>
        <v>65254.9134825906</v>
      </c>
    </row>
    <row r="5" ht="16" customHeight="true" spans="1:15">
      <c r="A5" s="7"/>
      <c r="B5" s="59"/>
      <c r="C5" s="60" t="s">
        <v>110</v>
      </c>
      <c r="D5" s="59" t="s">
        <v>113</v>
      </c>
      <c r="E5" s="62">
        <v>1000</v>
      </c>
      <c r="F5" s="63">
        <v>2590</v>
      </c>
      <c r="G5" s="64">
        <v>2590000</v>
      </c>
      <c r="H5" s="62" t="s">
        <v>112</v>
      </c>
      <c r="I5" s="62">
        <v>0.00929557172116675</v>
      </c>
      <c r="J5" s="66">
        <f t="shared" ref="J5:J25" si="0">G5*I5</f>
        <v>24075.5307578219</v>
      </c>
      <c r="K5" s="66">
        <v>24076.64</v>
      </c>
      <c r="L5" s="66">
        <f t="shared" ref="L5:L12" si="1">J5-K5</f>
        <v>-1.10924217811771</v>
      </c>
      <c r="M5" s="71">
        <v>24075.5307578219</v>
      </c>
      <c r="N5" s="32"/>
      <c r="O5" s="73"/>
    </row>
    <row r="6" ht="16" customHeight="true" spans="1:15">
      <c r="A6" s="7"/>
      <c r="B6" s="59"/>
      <c r="C6" s="60" t="s">
        <v>110</v>
      </c>
      <c r="D6" s="59" t="s">
        <v>111</v>
      </c>
      <c r="E6" s="62">
        <v>100</v>
      </c>
      <c r="F6" s="63">
        <v>1800</v>
      </c>
      <c r="G6" s="64">
        <v>180000</v>
      </c>
      <c r="H6" s="62" t="s">
        <v>112</v>
      </c>
      <c r="I6" s="62">
        <v>0.00929557172116675</v>
      </c>
      <c r="J6" s="66">
        <f t="shared" si="0"/>
        <v>1673.20290981001</v>
      </c>
      <c r="K6" s="66">
        <v>1673.28</v>
      </c>
      <c r="L6" s="66">
        <f t="shared" si="1"/>
        <v>-0.0770901899850287</v>
      </c>
      <c r="M6" s="71">
        <v>1673.20290981001</v>
      </c>
      <c r="N6" s="33"/>
      <c r="O6" s="73"/>
    </row>
    <row r="7" ht="16" customHeight="true" spans="1:15">
      <c r="A7" s="7">
        <v>2</v>
      </c>
      <c r="B7" s="59" t="s">
        <v>114</v>
      </c>
      <c r="C7" s="60"/>
      <c r="D7" s="59" t="s">
        <v>115</v>
      </c>
      <c r="E7" s="62"/>
      <c r="F7" s="62"/>
      <c r="G7" s="62"/>
      <c r="H7" s="62"/>
      <c r="I7" s="62"/>
      <c r="J7" s="62"/>
      <c r="K7" s="66">
        <v>600000</v>
      </c>
      <c r="L7" s="66">
        <f t="shared" si="1"/>
        <v>-600000</v>
      </c>
      <c r="M7" s="71">
        <v>0</v>
      </c>
      <c r="N7" s="31">
        <v>3570374.69</v>
      </c>
      <c r="O7" s="74">
        <f>SUM(M7:M25)</f>
        <v>2970343.47895825</v>
      </c>
    </row>
    <row r="8" ht="16" customHeight="true" spans="1:15">
      <c r="A8" s="7"/>
      <c r="B8" s="59"/>
      <c r="C8" s="60" t="s">
        <v>116</v>
      </c>
      <c r="D8" s="59" t="s">
        <v>117</v>
      </c>
      <c r="E8" s="62">
        <v>10000</v>
      </c>
      <c r="F8" s="63">
        <v>11.1162</v>
      </c>
      <c r="G8" s="64">
        <f>E8*F8</f>
        <v>111162</v>
      </c>
      <c r="H8" s="62" t="s">
        <v>118</v>
      </c>
      <c r="I8" s="62">
        <v>0.233499046750649</v>
      </c>
      <c r="J8" s="66">
        <f t="shared" si="0"/>
        <v>25956.2210348956</v>
      </c>
      <c r="K8" s="66">
        <v>25956.31</v>
      </c>
      <c r="L8" s="66">
        <f t="shared" si="1"/>
        <v>-0.088965104361705</v>
      </c>
      <c r="M8" s="71">
        <v>25956.2210348956</v>
      </c>
      <c r="N8" s="32"/>
      <c r="O8" s="73"/>
    </row>
    <row r="9" ht="16" customHeight="true" spans="1:15">
      <c r="A9" s="7"/>
      <c r="B9" s="59"/>
      <c r="C9" s="60" t="s">
        <v>119</v>
      </c>
      <c r="D9" s="59" t="s">
        <v>120</v>
      </c>
      <c r="E9" s="62">
        <v>60000</v>
      </c>
      <c r="F9" s="63">
        <v>2.25</v>
      </c>
      <c r="G9" s="64">
        <f>E9*F9</f>
        <v>135000</v>
      </c>
      <c r="H9" s="62" t="s">
        <v>121</v>
      </c>
      <c r="I9" s="62">
        <v>1</v>
      </c>
      <c r="J9" s="66">
        <f t="shared" si="0"/>
        <v>135000</v>
      </c>
      <c r="K9" s="66">
        <v>135000</v>
      </c>
      <c r="L9" s="66">
        <f t="shared" si="1"/>
        <v>0</v>
      </c>
      <c r="M9" s="71">
        <v>135000</v>
      </c>
      <c r="N9" s="32"/>
      <c r="O9" s="73"/>
    </row>
    <row r="10" ht="16" customHeight="true" spans="1:15">
      <c r="A10" s="7"/>
      <c r="B10" s="59"/>
      <c r="C10" s="60" t="s">
        <v>122</v>
      </c>
      <c r="D10" s="59" t="s">
        <v>123</v>
      </c>
      <c r="E10" s="62">
        <v>99840</v>
      </c>
      <c r="F10" s="63">
        <v>3</v>
      </c>
      <c r="G10" s="64">
        <v>299520</v>
      </c>
      <c r="H10" s="62" t="s">
        <v>121</v>
      </c>
      <c r="I10" s="62">
        <v>1</v>
      </c>
      <c r="J10" s="66">
        <f t="shared" si="0"/>
        <v>299520</v>
      </c>
      <c r="K10" s="66">
        <v>299520</v>
      </c>
      <c r="L10" s="66">
        <f t="shared" si="1"/>
        <v>0</v>
      </c>
      <c r="M10" s="71">
        <v>299520</v>
      </c>
      <c r="N10" s="32"/>
      <c r="O10" s="73"/>
    </row>
    <row r="11" ht="16" customHeight="true" spans="1:15">
      <c r="A11" s="7"/>
      <c r="B11" s="59"/>
      <c r="C11" s="60" t="s">
        <v>124</v>
      </c>
      <c r="D11" s="59" t="s">
        <v>125</v>
      </c>
      <c r="E11" s="62">
        <v>72000</v>
      </c>
      <c r="F11" s="63">
        <v>200</v>
      </c>
      <c r="G11" s="64">
        <v>14400000</v>
      </c>
      <c r="H11" s="62" t="s">
        <v>112</v>
      </c>
      <c r="I11" s="62">
        <v>0.00929557172116675</v>
      </c>
      <c r="J11" s="66">
        <f t="shared" si="0"/>
        <v>133856.232784801</v>
      </c>
      <c r="K11" s="66">
        <v>133862.4</v>
      </c>
      <c r="L11" s="66">
        <f t="shared" si="1"/>
        <v>-6.1672151988023</v>
      </c>
      <c r="M11" s="71">
        <v>133856.232784801</v>
      </c>
      <c r="N11" s="32"/>
      <c r="O11" s="73"/>
    </row>
    <row r="12" ht="16" customHeight="true" spans="1:15">
      <c r="A12" s="7"/>
      <c r="B12" s="59"/>
      <c r="C12" s="60" t="s">
        <v>126</v>
      </c>
      <c r="D12" s="59" t="s">
        <v>127</v>
      </c>
      <c r="E12" s="62">
        <v>76000</v>
      </c>
      <c r="F12" s="63">
        <v>4.2</v>
      </c>
      <c r="G12" s="64">
        <f>E12*F12</f>
        <v>319200</v>
      </c>
      <c r="H12" s="62" t="s">
        <v>128</v>
      </c>
      <c r="I12" s="62">
        <v>0.141252913341338</v>
      </c>
      <c r="J12" s="66">
        <f t="shared" si="0"/>
        <v>45087.9299385551</v>
      </c>
      <c r="K12" s="66">
        <v>45087.96</v>
      </c>
      <c r="L12" s="66">
        <f t="shared" si="1"/>
        <v>-0.0300614449151908</v>
      </c>
      <c r="M12" s="71">
        <v>45087.9299385551</v>
      </c>
      <c r="N12" s="32"/>
      <c r="O12" s="73"/>
    </row>
    <row r="13" ht="16" customHeight="true" spans="1:15">
      <c r="A13" s="7"/>
      <c r="B13" s="59"/>
      <c r="C13" s="60" t="s">
        <v>129</v>
      </c>
      <c r="D13" s="59" t="s">
        <v>130</v>
      </c>
      <c r="E13" s="62">
        <v>9529</v>
      </c>
      <c r="F13" s="63">
        <v>1</v>
      </c>
      <c r="G13" s="64">
        <f t="shared" ref="G13:G19" si="2">E13*F13</f>
        <v>9529</v>
      </c>
      <c r="H13" s="62" t="s">
        <v>131</v>
      </c>
      <c r="I13" s="62">
        <v>1.12451444311039</v>
      </c>
      <c r="J13" s="66">
        <f t="shared" si="0"/>
        <v>10715.4981283989</v>
      </c>
      <c r="K13" s="66">
        <v>16281.84</v>
      </c>
      <c r="L13" s="67">
        <f>J13+J14-K13</f>
        <v>0.00462179533496965</v>
      </c>
      <c r="M13" s="75">
        <v>16281.84</v>
      </c>
      <c r="N13" s="32"/>
      <c r="O13" s="73"/>
    </row>
    <row r="14" ht="16" customHeight="true" spans="1:15">
      <c r="A14" s="7"/>
      <c r="B14" s="59"/>
      <c r="C14" s="60"/>
      <c r="D14" s="59"/>
      <c r="E14" s="62">
        <v>4950</v>
      </c>
      <c r="F14" s="63">
        <v>1</v>
      </c>
      <c r="G14" s="64">
        <f t="shared" si="2"/>
        <v>4950</v>
      </c>
      <c r="H14" s="62" t="s">
        <v>131</v>
      </c>
      <c r="I14" s="62">
        <v>1.12451444311039</v>
      </c>
      <c r="J14" s="66">
        <f t="shared" si="0"/>
        <v>5566.34649339643</v>
      </c>
      <c r="K14" s="66"/>
      <c r="L14" s="68"/>
      <c r="M14" s="76"/>
      <c r="N14" s="32"/>
      <c r="O14" s="73"/>
    </row>
    <row r="15" ht="16" customHeight="true" spans="1:15">
      <c r="A15" s="7"/>
      <c r="B15" s="59"/>
      <c r="C15" s="60" t="s">
        <v>132</v>
      </c>
      <c r="D15" s="59" t="s">
        <v>133</v>
      </c>
      <c r="E15" s="62">
        <v>3855</v>
      </c>
      <c r="F15" s="63">
        <v>1</v>
      </c>
      <c r="G15" s="64">
        <f t="shared" si="2"/>
        <v>3855</v>
      </c>
      <c r="H15" s="62" t="s">
        <v>131</v>
      </c>
      <c r="I15" s="62">
        <v>1.12451444311039</v>
      </c>
      <c r="J15" s="66">
        <f t="shared" si="0"/>
        <v>4335.00317819055</v>
      </c>
      <c r="K15" s="66">
        <v>19600.28</v>
      </c>
      <c r="L15" s="67">
        <f>J15+J16-K15</f>
        <v>0.00674341409830959</v>
      </c>
      <c r="M15" s="75">
        <v>19600.28</v>
      </c>
      <c r="N15" s="32"/>
      <c r="O15" s="73"/>
    </row>
    <row r="16" ht="16" customHeight="true" spans="1:15">
      <c r="A16" s="7"/>
      <c r="B16" s="59"/>
      <c r="C16" s="60"/>
      <c r="D16" s="59"/>
      <c r="E16" s="62">
        <v>13575</v>
      </c>
      <c r="F16" s="63">
        <v>1</v>
      </c>
      <c r="G16" s="64">
        <f t="shared" si="2"/>
        <v>13575</v>
      </c>
      <c r="H16" s="62" t="s">
        <v>131</v>
      </c>
      <c r="I16" s="62">
        <v>1.12451444311039</v>
      </c>
      <c r="J16" s="66">
        <f t="shared" si="0"/>
        <v>15265.2835652235</v>
      </c>
      <c r="K16" s="66"/>
      <c r="L16" s="68"/>
      <c r="M16" s="76"/>
      <c r="N16" s="32"/>
      <c r="O16" s="73"/>
    </row>
    <row r="17" ht="16" customHeight="true" spans="1:15">
      <c r="A17" s="7"/>
      <c r="B17" s="59"/>
      <c r="C17" s="60" t="s">
        <v>132</v>
      </c>
      <c r="D17" s="59" t="s">
        <v>134</v>
      </c>
      <c r="E17" s="62">
        <v>13080</v>
      </c>
      <c r="F17" s="63">
        <v>1.3</v>
      </c>
      <c r="G17" s="64">
        <f t="shared" si="2"/>
        <v>17004</v>
      </c>
      <c r="H17" s="62" t="s">
        <v>131</v>
      </c>
      <c r="I17" s="62">
        <v>1.12451444311039</v>
      </c>
      <c r="J17" s="66">
        <f t="shared" si="0"/>
        <v>19121.2435906491</v>
      </c>
      <c r="K17" s="66">
        <v>33067.461</v>
      </c>
      <c r="L17" s="67">
        <f>J17+J18-K17</f>
        <v>0.0107141041225987</v>
      </c>
      <c r="M17" s="75">
        <v>33067.461</v>
      </c>
      <c r="N17" s="36"/>
      <c r="O17" s="73"/>
    </row>
    <row r="18" ht="16" customHeight="true" spans="1:15">
      <c r="A18" s="7"/>
      <c r="B18" s="59"/>
      <c r="C18" s="60"/>
      <c r="D18" s="59"/>
      <c r="E18" s="62">
        <v>9540</v>
      </c>
      <c r="F18" s="63">
        <v>1.3</v>
      </c>
      <c r="G18" s="64">
        <f t="shared" si="2"/>
        <v>12402</v>
      </c>
      <c r="H18" s="62" t="s">
        <v>131</v>
      </c>
      <c r="I18" s="62">
        <v>1.12451444311039</v>
      </c>
      <c r="J18" s="66">
        <f t="shared" si="0"/>
        <v>13946.2281234551</v>
      </c>
      <c r="K18" s="66"/>
      <c r="L18" s="68"/>
      <c r="M18" s="76"/>
      <c r="N18" s="36"/>
      <c r="O18" s="73"/>
    </row>
    <row r="19" ht="16" customHeight="true" spans="1:15">
      <c r="A19" s="7"/>
      <c r="B19" s="59"/>
      <c r="C19" s="60" t="s">
        <v>135</v>
      </c>
      <c r="D19" s="59" t="s">
        <v>136</v>
      </c>
      <c r="E19" s="62">
        <v>2253</v>
      </c>
      <c r="F19" s="63">
        <v>18.57</v>
      </c>
      <c r="G19" s="64">
        <f t="shared" si="2"/>
        <v>41838.21</v>
      </c>
      <c r="H19" s="62" t="s">
        <v>121</v>
      </c>
      <c r="I19" s="62">
        <v>1</v>
      </c>
      <c r="J19" s="66">
        <f t="shared" si="0"/>
        <v>41838.21</v>
      </c>
      <c r="K19" s="66">
        <v>41838.21</v>
      </c>
      <c r="L19" s="66">
        <f t="shared" ref="L19:L25" si="3">J19-K19</f>
        <v>0</v>
      </c>
      <c r="M19" s="71">
        <v>41838.21</v>
      </c>
      <c r="N19" s="32"/>
      <c r="O19" s="73"/>
    </row>
    <row r="20" ht="16" customHeight="true" spans="1:15">
      <c r="A20" s="7"/>
      <c r="B20" s="59"/>
      <c r="C20" s="60" t="s">
        <v>137</v>
      </c>
      <c r="D20" s="59" t="s">
        <v>138</v>
      </c>
      <c r="E20" s="62">
        <v>875000</v>
      </c>
      <c r="F20" s="63">
        <v>0.5618</v>
      </c>
      <c r="G20" s="64">
        <v>491575</v>
      </c>
      <c r="H20" s="62" t="s">
        <v>121</v>
      </c>
      <c r="I20" s="62">
        <v>1</v>
      </c>
      <c r="J20" s="66">
        <f t="shared" si="0"/>
        <v>491575</v>
      </c>
      <c r="K20" s="66">
        <v>491542.5012</v>
      </c>
      <c r="L20" s="66">
        <f t="shared" si="3"/>
        <v>32.4988000000012</v>
      </c>
      <c r="M20" s="71">
        <v>491542.5012</v>
      </c>
      <c r="N20" s="32"/>
      <c r="O20" s="73"/>
    </row>
    <row r="21" ht="16" customHeight="true" spans="1:15">
      <c r="A21" s="7"/>
      <c r="B21" s="59"/>
      <c r="C21" s="60" t="s">
        <v>139</v>
      </c>
      <c r="D21" s="59" t="s">
        <v>138</v>
      </c>
      <c r="E21" s="62">
        <v>910000</v>
      </c>
      <c r="F21" s="63">
        <v>0.5618</v>
      </c>
      <c r="G21" s="64">
        <v>511238</v>
      </c>
      <c r="H21" s="62" t="s">
        <v>121</v>
      </c>
      <c r="I21" s="62">
        <v>1</v>
      </c>
      <c r="J21" s="66">
        <f t="shared" si="0"/>
        <v>511238</v>
      </c>
      <c r="K21" s="66">
        <v>511262.9313</v>
      </c>
      <c r="L21" s="66">
        <f t="shared" si="3"/>
        <v>-24.9312999999966</v>
      </c>
      <c r="M21" s="71">
        <v>511238</v>
      </c>
      <c r="N21" s="32"/>
      <c r="O21" s="73"/>
    </row>
    <row r="22" ht="16" customHeight="true" spans="1:15">
      <c r="A22" s="7"/>
      <c r="B22" s="59"/>
      <c r="C22" s="60" t="s">
        <v>140</v>
      </c>
      <c r="D22" s="59" t="s">
        <v>138</v>
      </c>
      <c r="E22" s="62">
        <v>875000</v>
      </c>
      <c r="F22" s="63">
        <v>0.5591</v>
      </c>
      <c r="G22" s="64">
        <v>489212.5</v>
      </c>
      <c r="H22" s="62" t="s">
        <v>121</v>
      </c>
      <c r="I22" s="62">
        <v>1</v>
      </c>
      <c r="J22" s="66">
        <f t="shared" si="0"/>
        <v>489212.5</v>
      </c>
      <c r="K22" s="66">
        <v>489180.2014</v>
      </c>
      <c r="L22" s="66">
        <f t="shared" si="3"/>
        <v>32.2985999999801</v>
      </c>
      <c r="M22" s="71">
        <v>489180.2014</v>
      </c>
      <c r="N22" s="32"/>
      <c r="O22" s="73"/>
    </row>
    <row r="23" ht="16" customHeight="true" spans="1:15">
      <c r="A23" s="7"/>
      <c r="B23" s="59"/>
      <c r="C23" s="60" t="s">
        <v>141</v>
      </c>
      <c r="D23" s="59" t="s">
        <v>138</v>
      </c>
      <c r="E23" s="62">
        <v>1200000</v>
      </c>
      <c r="F23" s="63">
        <v>0.5435</v>
      </c>
      <c r="G23" s="64">
        <v>652200</v>
      </c>
      <c r="H23" s="62" t="s">
        <v>121</v>
      </c>
      <c r="I23" s="62">
        <v>1</v>
      </c>
      <c r="J23" s="66">
        <f t="shared" si="0"/>
        <v>652200</v>
      </c>
      <c r="K23" s="66">
        <v>652199.87</v>
      </c>
      <c r="L23" s="66">
        <f t="shared" si="3"/>
        <v>0.130000000004657</v>
      </c>
      <c r="M23" s="71">
        <v>652199.87</v>
      </c>
      <c r="N23" s="32"/>
      <c r="O23" s="73"/>
    </row>
    <row r="24" ht="16" customHeight="true" spans="1:15">
      <c r="A24" s="7"/>
      <c r="B24" s="59"/>
      <c r="C24" s="60" t="s">
        <v>141</v>
      </c>
      <c r="D24" s="59" t="s">
        <v>138</v>
      </c>
      <c r="E24" s="62">
        <v>90000</v>
      </c>
      <c r="F24" s="63">
        <v>0.5435</v>
      </c>
      <c r="G24" s="64">
        <v>48915</v>
      </c>
      <c r="H24" s="62" t="s">
        <v>121</v>
      </c>
      <c r="I24" s="62">
        <v>1</v>
      </c>
      <c r="J24" s="66">
        <f t="shared" si="0"/>
        <v>48915</v>
      </c>
      <c r="K24" s="66">
        <v>48914.9916</v>
      </c>
      <c r="L24" s="66">
        <f t="shared" si="3"/>
        <v>0.00839999999880092</v>
      </c>
      <c r="M24" s="71">
        <v>48914.9916</v>
      </c>
      <c r="N24" s="32"/>
      <c r="O24" s="73"/>
    </row>
    <row r="25" ht="16" customHeight="true" spans="1:15">
      <c r="A25" s="7"/>
      <c r="B25" s="59"/>
      <c r="C25" s="60" t="s">
        <v>142</v>
      </c>
      <c r="D25" s="59" t="s">
        <v>138</v>
      </c>
      <c r="E25" s="62">
        <v>50000</v>
      </c>
      <c r="F25" s="63">
        <v>0.5412</v>
      </c>
      <c r="G25" s="64">
        <f>E25*F25</f>
        <v>27060</v>
      </c>
      <c r="H25" s="62" t="s">
        <v>121</v>
      </c>
      <c r="I25" s="62">
        <v>1</v>
      </c>
      <c r="J25" s="66">
        <f t="shared" si="0"/>
        <v>27060</v>
      </c>
      <c r="K25" s="66">
        <v>27059.74</v>
      </c>
      <c r="L25" s="66">
        <f t="shared" si="3"/>
        <v>0.259999999998399</v>
      </c>
      <c r="M25" s="71">
        <v>27059.74</v>
      </c>
      <c r="N25" s="38"/>
      <c r="O25" s="73"/>
    </row>
    <row r="26" customHeight="true" spans="9:9">
      <c r="I26" s="39"/>
    </row>
    <row r="27" ht="16" customHeight="true" spans="1:9">
      <c r="A27" s="9" t="s">
        <v>143</v>
      </c>
      <c r="B27" s="9"/>
      <c r="C27" s="9"/>
      <c r="D27" s="9"/>
      <c r="I27" s="39"/>
    </row>
    <row r="28" ht="16" customHeight="true" spans="1:9">
      <c r="A28" s="10" t="s">
        <v>144</v>
      </c>
      <c r="B28" s="11"/>
      <c r="C28" s="11"/>
      <c r="D28" s="12"/>
      <c r="I28" s="39"/>
    </row>
    <row r="29" ht="16" customHeight="true" spans="1:9">
      <c r="A29" s="13" t="s">
        <v>145</v>
      </c>
      <c r="B29" s="14"/>
      <c r="C29" s="14"/>
      <c r="D29" s="61"/>
      <c r="I29" s="39"/>
    </row>
    <row r="30" ht="16" customHeight="true" spans="1:9">
      <c r="A30" s="15" t="s">
        <v>146</v>
      </c>
      <c r="B30" s="16"/>
      <c r="C30" s="16"/>
      <c r="D30" s="16"/>
      <c r="E30" s="65" t="s">
        <v>147</v>
      </c>
      <c r="I30" s="39"/>
    </row>
    <row r="31" customHeight="true" spans="9:9">
      <c r="I31" s="39"/>
    </row>
    <row r="32" customHeight="true" spans="9:9">
      <c r="I32" s="39"/>
    </row>
    <row r="33" customHeight="true" spans="9:9">
      <c r="I33" s="39"/>
    </row>
    <row r="34" customHeight="true" spans="9:9">
      <c r="I34" s="39"/>
    </row>
    <row r="35" customHeight="true" spans="9:9">
      <c r="I35" s="39"/>
    </row>
    <row r="36" customHeight="true" spans="9:9">
      <c r="I36" s="39"/>
    </row>
    <row r="37" customHeight="true" spans="9:9">
      <c r="I37" s="39"/>
    </row>
    <row r="38" customHeight="true" spans="9:9">
      <c r="I38" s="39"/>
    </row>
    <row r="39" customHeight="true" spans="9:9">
      <c r="I39" s="39"/>
    </row>
    <row r="40" customHeight="true" spans="9:9">
      <c r="I40" s="39"/>
    </row>
    <row r="41" customHeight="true" spans="9:9">
      <c r="I41" s="39"/>
    </row>
  </sheetData>
  <mergeCells count="41">
    <mergeCell ref="A27:D27"/>
    <mergeCell ref="A28:D28"/>
    <mergeCell ref="A30:D30"/>
    <mergeCell ref="A2:A3"/>
    <mergeCell ref="A4:A6"/>
    <mergeCell ref="A7:A25"/>
    <mergeCell ref="B2:B3"/>
    <mergeCell ref="B4:B6"/>
    <mergeCell ref="B7:B25"/>
    <mergeCell ref="C2:C3"/>
    <mergeCell ref="C13:C14"/>
    <mergeCell ref="C15:C16"/>
    <mergeCell ref="C17:C18"/>
    <mergeCell ref="D2:D3"/>
    <mergeCell ref="D13:D14"/>
    <mergeCell ref="D15:D16"/>
    <mergeCell ref="D17:D18"/>
    <mergeCell ref="E2:E3"/>
    <mergeCell ref="F2:F3"/>
    <mergeCell ref="G2:G3"/>
    <mergeCell ref="H2:H3"/>
    <mergeCell ref="I2:I3"/>
    <mergeCell ref="J2:J3"/>
    <mergeCell ref="K2:K3"/>
    <mergeCell ref="K13:K14"/>
    <mergeCell ref="K15:K16"/>
    <mergeCell ref="K17:K18"/>
    <mergeCell ref="L2:L3"/>
    <mergeCell ref="L13:L14"/>
    <mergeCell ref="L15:L16"/>
    <mergeCell ref="L17:L18"/>
    <mergeCell ref="M2:M3"/>
    <mergeCell ref="M13:M14"/>
    <mergeCell ref="M15:M16"/>
    <mergeCell ref="M17:M18"/>
    <mergeCell ref="N2:N3"/>
    <mergeCell ref="N4:N6"/>
    <mergeCell ref="N7:N25"/>
    <mergeCell ref="O2:O3"/>
    <mergeCell ref="O4:O6"/>
    <mergeCell ref="O7:O2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opLeftCell="C1" workbookViewId="0">
      <selection activeCell="G26" sqref="G26"/>
    </sheetView>
  </sheetViews>
  <sheetFormatPr defaultColWidth="9" defaultRowHeight="13.5" outlineLevelCol="7"/>
  <cols>
    <col min="1" max="1" width="6.63333333333333" style="40" customWidth="true"/>
    <col min="2" max="2" width="32.725" style="40" customWidth="true"/>
    <col min="3" max="3" width="97.45" style="40" customWidth="true"/>
    <col min="4" max="4" width="9" style="40"/>
    <col min="5" max="6" width="9" style="41"/>
    <col min="7" max="7" width="13.9083333333333" style="41" customWidth="true"/>
    <col min="8" max="16384" width="9" style="40"/>
  </cols>
  <sheetData>
    <row r="1" spans="1:3">
      <c r="A1" s="42" t="s">
        <v>1</v>
      </c>
      <c r="B1" s="42" t="s">
        <v>3</v>
      </c>
      <c r="C1" s="42" t="s">
        <v>148</v>
      </c>
    </row>
    <row r="2" spans="1:3">
      <c r="A2" s="42"/>
      <c r="B2" s="42"/>
      <c r="C2" s="42"/>
    </row>
    <row r="3" ht="81.75" spans="1:8">
      <c r="A3" s="43">
        <v>1</v>
      </c>
      <c r="B3" s="43" t="s">
        <v>109</v>
      </c>
      <c r="C3" s="44" t="s">
        <v>149</v>
      </c>
      <c r="G3" s="50"/>
      <c r="H3" s="51"/>
    </row>
    <row r="4" ht="35.15" customHeight="true" spans="1:8">
      <c r="A4" s="43"/>
      <c r="B4" s="45" t="s">
        <v>114</v>
      </c>
      <c r="C4" s="46" t="s">
        <v>150</v>
      </c>
      <c r="D4" s="47"/>
      <c r="G4" s="52">
        <v>24075.53</v>
      </c>
      <c r="H4" s="51"/>
    </row>
    <row r="5" ht="49" customHeight="true" spans="1:8">
      <c r="A5" s="43"/>
      <c r="B5" s="43"/>
      <c r="C5" s="46" t="s">
        <v>151</v>
      </c>
      <c r="D5" s="47"/>
      <c r="G5" s="52">
        <v>1673.2</v>
      </c>
      <c r="H5" s="51"/>
    </row>
    <row r="6" ht="64" customHeight="true" spans="1:8">
      <c r="A6" s="43"/>
      <c r="B6" s="43"/>
      <c r="C6" s="48" t="s">
        <v>152</v>
      </c>
      <c r="D6" s="47"/>
      <c r="G6" s="50"/>
      <c r="H6" s="51"/>
    </row>
    <row r="7" ht="14.25" spans="7:8">
      <c r="G7" s="52">
        <v>25956.22</v>
      </c>
      <c r="H7" s="51"/>
    </row>
    <row r="8" ht="14.25" spans="3:8">
      <c r="C8" s="49" t="s">
        <v>153</v>
      </c>
      <c r="G8" s="52">
        <v>135000</v>
      </c>
      <c r="H8" s="51"/>
    </row>
    <row r="9" ht="14.25" spans="7:8">
      <c r="G9" s="52">
        <v>299520</v>
      </c>
      <c r="H9" s="51"/>
    </row>
    <row r="10" ht="95.25" spans="3:8">
      <c r="C10" s="41" t="s">
        <v>154</v>
      </c>
      <c r="G10" s="52">
        <v>133856.23</v>
      </c>
      <c r="H10" s="51"/>
    </row>
    <row r="11" ht="14.25" spans="7:8">
      <c r="G11" s="52">
        <v>45087.93</v>
      </c>
      <c r="H11" s="51"/>
    </row>
    <row r="12" spans="7:8">
      <c r="G12" s="53">
        <v>16281.84</v>
      </c>
      <c r="H12" s="51"/>
    </row>
    <row r="13" ht="95.25" spans="3:8">
      <c r="C13" s="41" t="s">
        <v>155</v>
      </c>
      <c r="G13" s="54"/>
      <c r="H13" s="51"/>
    </row>
    <row r="14" spans="7:8">
      <c r="G14" s="53">
        <v>19600.28</v>
      </c>
      <c r="H14" s="51"/>
    </row>
    <row r="15" ht="14.25" spans="7:8">
      <c r="G15" s="54"/>
      <c r="H15" s="51"/>
    </row>
    <row r="16" spans="7:8">
      <c r="G16" s="53">
        <v>33067.46</v>
      </c>
      <c r="H16" s="51"/>
    </row>
    <row r="17" ht="14.25" spans="7:8">
      <c r="G17" s="54"/>
      <c r="H17" s="51"/>
    </row>
    <row r="18" ht="14.25" spans="7:8">
      <c r="G18" s="52">
        <v>41838.21</v>
      </c>
      <c r="H18" s="51"/>
    </row>
    <row r="19" ht="14.25" spans="7:8">
      <c r="G19" s="52">
        <v>491542.5</v>
      </c>
      <c r="H19" s="51"/>
    </row>
    <row r="20" ht="14.25" spans="7:8">
      <c r="G20" s="52">
        <v>511238</v>
      </c>
      <c r="H20" s="51"/>
    </row>
    <row r="21" ht="14.25" spans="7:8">
      <c r="G21" s="52">
        <v>489180.2</v>
      </c>
      <c r="H21" s="51"/>
    </row>
    <row r="22" ht="14.25" spans="7:8">
      <c r="G22" s="52">
        <v>652199.87</v>
      </c>
      <c r="H22" s="51"/>
    </row>
    <row r="23" ht="14.25" spans="7:8">
      <c r="G23" s="52">
        <v>48914.99</v>
      </c>
      <c r="H23" s="51"/>
    </row>
    <row r="24" ht="14.25" spans="7:8">
      <c r="G24" s="52">
        <v>27059.74</v>
      </c>
      <c r="H24" s="51"/>
    </row>
    <row r="26" spans="7:7">
      <c r="G26" s="55">
        <f>SUM(G4:G24)</f>
        <v>2996092.2</v>
      </c>
    </row>
  </sheetData>
  <mergeCells count="8">
    <mergeCell ref="A1:A2"/>
    <mergeCell ref="A4:A6"/>
    <mergeCell ref="B1:B2"/>
    <mergeCell ref="B4:B6"/>
    <mergeCell ref="C1:C2"/>
    <mergeCell ref="G12:G13"/>
    <mergeCell ref="G14:G15"/>
    <mergeCell ref="G16:G17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41"/>
  <sheetViews>
    <sheetView zoomScale="93" zoomScaleNormal="93" topLeftCell="D4" workbookViewId="0">
      <selection activeCell="K12" sqref="K12"/>
    </sheetView>
  </sheetViews>
  <sheetFormatPr defaultColWidth="9" defaultRowHeight="13.5"/>
  <cols>
    <col min="2" max="2" width="35.6333333333333" customWidth="true"/>
    <col min="3" max="3" width="21.6333333333333" style="1" customWidth="true"/>
    <col min="4" max="4" width="41.2666666666667" customWidth="true"/>
    <col min="5" max="5" width="10.6333333333333" customWidth="true"/>
    <col min="6" max="7" width="14.6333333333333" style="2" customWidth="true"/>
    <col min="8" max="8" width="14.6333333333333" style="3" customWidth="true"/>
    <col min="9" max="9" width="16.2666666666667" customWidth="true"/>
    <col min="10" max="10" width="14.6333333333333" customWidth="true"/>
    <col min="11" max="12" width="20.2666666666667" style="4" customWidth="true"/>
    <col min="13" max="13" width="14.6333333333333" customWidth="true"/>
  </cols>
  <sheetData>
    <row r="2" ht="16" customHeight="true" spans="1:12">
      <c r="A2" s="5" t="s">
        <v>1</v>
      </c>
      <c r="B2" s="5" t="s">
        <v>3</v>
      </c>
      <c r="C2" s="6" t="s">
        <v>95</v>
      </c>
      <c r="D2" s="6" t="s">
        <v>96</v>
      </c>
      <c r="E2" s="5" t="s">
        <v>97</v>
      </c>
      <c r="F2" s="5"/>
      <c r="G2" s="5"/>
      <c r="H2" s="17" t="s">
        <v>98</v>
      </c>
      <c r="I2" s="17" t="s">
        <v>99</v>
      </c>
      <c r="J2" s="17" t="s">
        <v>156</v>
      </c>
      <c r="K2" s="17" t="s">
        <v>101</v>
      </c>
      <c r="L2" s="28" t="s">
        <v>104</v>
      </c>
    </row>
    <row r="3" ht="16" customHeight="true" spans="1:12">
      <c r="A3" s="5"/>
      <c r="B3" s="5"/>
      <c r="C3" s="6"/>
      <c r="D3" s="6"/>
      <c r="E3" s="18" t="s">
        <v>106</v>
      </c>
      <c r="F3" s="19" t="s">
        <v>107</v>
      </c>
      <c r="G3" s="20" t="s">
        <v>108</v>
      </c>
      <c r="H3" s="17"/>
      <c r="I3" s="17"/>
      <c r="J3" s="17"/>
      <c r="K3" s="17"/>
      <c r="L3" s="29"/>
    </row>
    <row r="4" ht="16" customHeight="true" spans="1:12">
      <c r="A4" s="7">
        <v>1</v>
      </c>
      <c r="B4" s="7" t="s">
        <v>109</v>
      </c>
      <c r="C4" s="8" t="s">
        <v>110</v>
      </c>
      <c r="D4" s="7" t="s">
        <v>111</v>
      </c>
      <c r="E4" s="21">
        <v>5000</v>
      </c>
      <c r="F4" s="22">
        <v>850</v>
      </c>
      <c r="G4" s="23">
        <v>4250000</v>
      </c>
      <c r="H4" s="21" t="s">
        <v>112</v>
      </c>
      <c r="I4" s="21">
        <v>0.00929557172116675</v>
      </c>
      <c r="J4" s="30">
        <f>G4*I4</f>
        <v>39506.1798149587</v>
      </c>
      <c r="K4" s="30">
        <v>39508</v>
      </c>
      <c r="L4" s="31">
        <v>65257.92</v>
      </c>
    </row>
    <row r="5" ht="16" customHeight="true" spans="1:12">
      <c r="A5" s="7"/>
      <c r="B5" s="7"/>
      <c r="C5" s="8" t="s">
        <v>110</v>
      </c>
      <c r="D5" s="7" t="s">
        <v>113</v>
      </c>
      <c r="E5" s="21">
        <v>1000</v>
      </c>
      <c r="F5" s="22">
        <v>2590</v>
      </c>
      <c r="G5" s="23">
        <v>2590000</v>
      </c>
      <c r="H5" s="21" t="s">
        <v>112</v>
      </c>
      <c r="I5" s="21">
        <v>0.00929557172116675</v>
      </c>
      <c r="J5" s="30">
        <f t="shared" ref="J5:J6" si="0">G5*I5</f>
        <v>24075.5307578219</v>
      </c>
      <c r="K5" s="30">
        <v>24076.64</v>
      </c>
      <c r="L5" s="32"/>
    </row>
    <row r="6" ht="16" customHeight="true" spans="1:12">
      <c r="A6" s="7"/>
      <c r="B6" s="7"/>
      <c r="C6" s="8" t="s">
        <v>110</v>
      </c>
      <c r="D6" s="7" t="s">
        <v>111</v>
      </c>
      <c r="E6" s="21">
        <v>100</v>
      </c>
      <c r="F6" s="22">
        <v>1800</v>
      </c>
      <c r="G6" s="23">
        <v>180000</v>
      </c>
      <c r="H6" s="21" t="s">
        <v>112</v>
      </c>
      <c r="I6" s="21">
        <v>0.00929557172116675</v>
      </c>
      <c r="J6" s="30">
        <f t="shared" si="0"/>
        <v>1673.20290981001</v>
      </c>
      <c r="K6" s="30">
        <v>1673.28</v>
      </c>
      <c r="L6" s="33"/>
    </row>
    <row r="7" ht="16" customHeight="true" spans="1:12">
      <c r="A7" s="7">
        <v>2</v>
      </c>
      <c r="B7" s="7" t="s">
        <v>114</v>
      </c>
      <c r="C7" s="8"/>
      <c r="D7" s="7" t="s">
        <v>115</v>
      </c>
      <c r="E7" s="24"/>
      <c r="F7" s="24"/>
      <c r="G7" s="24"/>
      <c r="H7" s="24"/>
      <c r="I7" s="24"/>
      <c r="J7" s="24"/>
      <c r="K7" s="30">
        <v>600000</v>
      </c>
      <c r="L7" s="31">
        <v>3570374.69</v>
      </c>
    </row>
    <row r="8" ht="16" customHeight="true" spans="1:12">
      <c r="A8" s="7"/>
      <c r="B8" s="7"/>
      <c r="C8" s="8" t="s">
        <v>116</v>
      </c>
      <c r="D8" s="7" t="s">
        <v>117</v>
      </c>
      <c r="E8" s="21">
        <v>10000</v>
      </c>
      <c r="F8" s="22">
        <v>11.1162</v>
      </c>
      <c r="G8" s="25">
        <f>E8*F8</f>
        <v>111162</v>
      </c>
      <c r="H8" s="21" t="s">
        <v>118</v>
      </c>
      <c r="I8" s="21">
        <v>0.233499046750649</v>
      </c>
      <c r="J8" s="30">
        <v>25956.2210348956</v>
      </c>
      <c r="K8" s="30">
        <v>25956.31</v>
      </c>
      <c r="L8" s="32"/>
    </row>
    <row r="9" ht="16" customHeight="true" spans="1:12">
      <c r="A9" s="7"/>
      <c r="B9" s="7"/>
      <c r="C9" s="8" t="s">
        <v>119</v>
      </c>
      <c r="D9" s="7" t="s">
        <v>120</v>
      </c>
      <c r="E9" s="26">
        <v>60000</v>
      </c>
      <c r="F9" s="22">
        <v>2.25</v>
      </c>
      <c r="G9" s="27">
        <f>E9*F9</f>
        <v>135000</v>
      </c>
      <c r="H9" s="21" t="s">
        <v>121</v>
      </c>
      <c r="I9" s="21">
        <v>1</v>
      </c>
      <c r="J9" s="30">
        <v>135000</v>
      </c>
      <c r="K9" s="30">
        <v>135000</v>
      </c>
      <c r="L9" s="32"/>
    </row>
    <row r="10" ht="16" customHeight="true" spans="1:12">
      <c r="A10" s="7"/>
      <c r="B10" s="7"/>
      <c r="C10" s="8" t="s">
        <v>122</v>
      </c>
      <c r="D10" s="7" t="s">
        <v>123</v>
      </c>
      <c r="E10" s="21">
        <v>99840</v>
      </c>
      <c r="F10" s="22">
        <v>3</v>
      </c>
      <c r="G10" s="23">
        <v>299520</v>
      </c>
      <c r="H10" s="21" t="s">
        <v>121</v>
      </c>
      <c r="I10" s="21">
        <v>1</v>
      </c>
      <c r="J10" s="30">
        <v>299520</v>
      </c>
      <c r="K10" s="30">
        <v>299520</v>
      </c>
      <c r="L10" s="32"/>
    </row>
    <row r="11" ht="16" customHeight="true" spans="1:12">
      <c r="A11" s="7"/>
      <c r="B11" s="7"/>
      <c r="C11" s="8" t="s">
        <v>124</v>
      </c>
      <c r="D11" s="7" t="s">
        <v>125</v>
      </c>
      <c r="E11" s="21">
        <v>72000</v>
      </c>
      <c r="F11" s="22">
        <v>200</v>
      </c>
      <c r="G11" s="23">
        <v>14400000</v>
      </c>
      <c r="H11" s="21" t="s">
        <v>112</v>
      </c>
      <c r="I11" s="21">
        <v>0.00929557172116675</v>
      </c>
      <c r="J11" s="30">
        <v>133856.232784801</v>
      </c>
      <c r="K11" s="30">
        <v>133862.4</v>
      </c>
      <c r="L11" s="32"/>
    </row>
    <row r="12" ht="16" customHeight="true" spans="1:12">
      <c r="A12" s="7"/>
      <c r="B12" s="7"/>
      <c r="C12" s="8" t="s">
        <v>126</v>
      </c>
      <c r="D12" s="7" t="s">
        <v>127</v>
      </c>
      <c r="E12" s="21">
        <v>76000</v>
      </c>
      <c r="F12" s="22">
        <v>4.2</v>
      </c>
      <c r="G12" s="23">
        <f>E12*F12</f>
        <v>319200</v>
      </c>
      <c r="H12" s="21" t="s">
        <v>128</v>
      </c>
      <c r="I12" s="21">
        <v>0.141252913341338</v>
      </c>
      <c r="J12" s="30">
        <v>45087.9299385551</v>
      </c>
      <c r="K12" s="30">
        <v>45087.96</v>
      </c>
      <c r="L12" s="32"/>
    </row>
    <row r="13" ht="16" customHeight="true" spans="1:12">
      <c r="A13" s="7"/>
      <c r="B13" s="7"/>
      <c r="C13" s="8" t="s">
        <v>129</v>
      </c>
      <c r="D13" s="7" t="s">
        <v>130</v>
      </c>
      <c r="E13" s="26">
        <v>9529</v>
      </c>
      <c r="F13" s="22">
        <v>1</v>
      </c>
      <c r="G13" s="27">
        <f t="shared" ref="G13:G19" si="1">E13*F13</f>
        <v>9529</v>
      </c>
      <c r="H13" s="21" t="s">
        <v>131</v>
      </c>
      <c r="I13" s="21">
        <v>1.12451444311039</v>
      </c>
      <c r="J13" s="30">
        <v>10715.4981283989</v>
      </c>
      <c r="K13" s="30">
        <v>16281.84</v>
      </c>
      <c r="L13" s="32"/>
    </row>
    <row r="14" ht="16" customHeight="true" spans="1:12">
      <c r="A14" s="7"/>
      <c r="B14" s="7"/>
      <c r="C14" s="8"/>
      <c r="D14" s="7"/>
      <c r="E14" s="26">
        <v>4950</v>
      </c>
      <c r="F14" s="22">
        <v>1</v>
      </c>
      <c r="G14" s="27">
        <f t="shared" si="1"/>
        <v>4950</v>
      </c>
      <c r="H14" s="21" t="s">
        <v>131</v>
      </c>
      <c r="I14" s="21">
        <v>1.12451444311039</v>
      </c>
      <c r="J14" s="30">
        <v>5566.34649339643</v>
      </c>
      <c r="K14" s="30"/>
      <c r="L14" s="32"/>
    </row>
    <row r="15" ht="16" customHeight="true" spans="1:12">
      <c r="A15" s="7"/>
      <c r="B15" s="7"/>
      <c r="C15" s="8" t="s">
        <v>132</v>
      </c>
      <c r="D15" s="7" t="s">
        <v>133</v>
      </c>
      <c r="E15" s="26">
        <v>3855</v>
      </c>
      <c r="F15" s="22">
        <v>1</v>
      </c>
      <c r="G15" s="27">
        <f t="shared" si="1"/>
        <v>3855</v>
      </c>
      <c r="H15" s="21" t="s">
        <v>131</v>
      </c>
      <c r="I15" s="21">
        <v>1.12451444311039</v>
      </c>
      <c r="J15" s="34">
        <v>4335.00317819055</v>
      </c>
      <c r="K15" s="34">
        <v>19600.28</v>
      </c>
      <c r="L15" s="32"/>
    </row>
    <row r="16" ht="16" customHeight="true" spans="1:12">
      <c r="A16" s="7"/>
      <c r="B16" s="7"/>
      <c r="C16" s="8"/>
      <c r="D16" s="7"/>
      <c r="E16" s="26">
        <v>13575</v>
      </c>
      <c r="F16" s="22">
        <v>1</v>
      </c>
      <c r="G16" s="27">
        <f t="shared" si="1"/>
        <v>13575</v>
      </c>
      <c r="H16" s="21" t="s">
        <v>131</v>
      </c>
      <c r="I16" s="21">
        <v>1.12451444311039</v>
      </c>
      <c r="J16" s="34">
        <v>15265.2835652235</v>
      </c>
      <c r="K16" s="34"/>
      <c r="L16" s="32"/>
    </row>
    <row r="17" ht="16" customHeight="true" spans="1:12">
      <c r="A17" s="7"/>
      <c r="B17" s="7"/>
      <c r="C17" s="8" t="s">
        <v>132</v>
      </c>
      <c r="D17" s="7" t="s">
        <v>134</v>
      </c>
      <c r="E17" s="26">
        <v>13080</v>
      </c>
      <c r="F17" s="22">
        <v>1.3</v>
      </c>
      <c r="G17" s="27">
        <f t="shared" si="1"/>
        <v>17004</v>
      </c>
      <c r="H17" s="21" t="s">
        <v>131</v>
      </c>
      <c r="I17" s="21">
        <v>1.12451444311039</v>
      </c>
      <c r="J17" s="35">
        <v>19121.2435906491</v>
      </c>
      <c r="K17" s="35">
        <v>33067.461</v>
      </c>
      <c r="L17" s="36"/>
    </row>
    <row r="18" ht="16" customHeight="true" spans="1:12">
      <c r="A18" s="7"/>
      <c r="B18" s="7"/>
      <c r="C18" s="8"/>
      <c r="D18" s="7"/>
      <c r="E18" s="26">
        <v>9540</v>
      </c>
      <c r="F18" s="22">
        <v>1.3</v>
      </c>
      <c r="G18" s="27">
        <f t="shared" si="1"/>
        <v>12402</v>
      </c>
      <c r="H18" s="21" t="s">
        <v>131</v>
      </c>
      <c r="I18" s="21">
        <v>1.12451444311039</v>
      </c>
      <c r="J18" s="35">
        <v>13946.2281234551</v>
      </c>
      <c r="K18" s="35"/>
      <c r="L18" s="36"/>
    </row>
    <row r="19" ht="16" customHeight="true" spans="1:12">
      <c r="A19" s="7"/>
      <c r="B19" s="7"/>
      <c r="C19" s="8" t="s">
        <v>135</v>
      </c>
      <c r="D19" s="7" t="s">
        <v>136</v>
      </c>
      <c r="E19" s="21">
        <v>2253</v>
      </c>
      <c r="F19" s="22">
        <v>18.57</v>
      </c>
      <c r="G19" s="23">
        <f t="shared" si="1"/>
        <v>41838.21</v>
      </c>
      <c r="H19" s="21" t="s">
        <v>121</v>
      </c>
      <c r="I19" s="21">
        <v>1</v>
      </c>
      <c r="J19" s="30">
        <v>41838.21</v>
      </c>
      <c r="K19" s="30">
        <v>41838.21</v>
      </c>
      <c r="L19" s="32"/>
    </row>
    <row r="20" ht="16" customHeight="true" spans="1:12">
      <c r="A20" s="7"/>
      <c r="B20" s="7"/>
      <c r="C20" s="8" t="s">
        <v>137</v>
      </c>
      <c r="D20" s="7" t="s">
        <v>138</v>
      </c>
      <c r="E20" s="21">
        <v>875000</v>
      </c>
      <c r="F20" s="22">
        <v>0.5618</v>
      </c>
      <c r="G20" s="25">
        <v>491575</v>
      </c>
      <c r="H20" s="21" t="s">
        <v>121</v>
      </c>
      <c r="I20" s="21">
        <v>1</v>
      </c>
      <c r="J20" s="37">
        <v>491575</v>
      </c>
      <c r="K20" s="30">
        <v>491542.5012</v>
      </c>
      <c r="L20" s="32"/>
    </row>
    <row r="21" ht="16" customHeight="true" spans="1:12">
      <c r="A21" s="7"/>
      <c r="B21" s="7"/>
      <c r="C21" s="8" t="s">
        <v>139</v>
      </c>
      <c r="D21" s="7" t="s">
        <v>138</v>
      </c>
      <c r="E21" s="21">
        <v>910000</v>
      </c>
      <c r="F21" s="22">
        <v>0.5618</v>
      </c>
      <c r="G21" s="25">
        <v>511238</v>
      </c>
      <c r="H21" s="21" t="s">
        <v>121</v>
      </c>
      <c r="I21" s="21">
        <v>1</v>
      </c>
      <c r="J21" s="37">
        <v>511238</v>
      </c>
      <c r="K21" s="30">
        <v>511262.9313</v>
      </c>
      <c r="L21" s="32"/>
    </row>
    <row r="22" ht="16" customHeight="true" spans="1:12">
      <c r="A22" s="7"/>
      <c r="B22" s="7"/>
      <c r="C22" s="8" t="s">
        <v>140</v>
      </c>
      <c r="D22" s="7" t="s">
        <v>138</v>
      </c>
      <c r="E22" s="21">
        <v>875000</v>
      </c>
      <c r="F22" s="22">
        <v>0.5591</v>
      </c>
      <c r="G22" s="25">
        <v>489212.5</v>
      </c>
      <c r="H22" s="21" t="s">
        <v>121</v>
      </c>
      <c r="I22" s="21">
        <v>1</v>
      </c>
      <c r="J22" s="37">
        <v>489212.5</v>
      </c>
      <c r="K22" s="30">
        <v>489180.2014</v>
      </c>
      <c r="L22" s="32"/>
    </row>
    <row r="23" ht="16" customHeight="true" spans="1:12">
      <c r="A23" s="7"/>
      <c r="B23" s="7"/>
      <c r="C23" s="8" t="s">
        <v>141</v>
      </c>
      <c r="D23" s="7" t="s">
        <v>138</v>
      </c>
      <c r="E23" s="21">
        <v>1200000</v>
      </c>
      <c r="F23" s="22">
        <v>0.5435</v>
      </c>
      <c r="G23" s="25">
        <v>652200</v>
      </c>
      <c r="H23" s="21" t="s">
        <v>121</v>
      </c>
      <c r="I23" s="21">
        <v>1</v>
      </c>
      <c r="J23" s="37">
        <v>652200</v>
      </c>
      <c r="K23" s="30">
        <v>652199.87</v>
      </c>
      <c r="L23" s="32"/>
    </row>
    <row r="24" ht="16" customHeight="true" spans="1:12">
      <c r="A24" s="7"/>
      <c r="B24" s="7"/>
      <c r="C24" s="8" t="s">
        <v>141</v>
      </c>
      <c r="D24" s="7" t="s">
        <v>138</v>
      </c>
      <c r="E24" s="21">
        <v>90000</v>
      </c>
      <c r="F24" s="22">
        <v>0.5435</v>
      </c>
      <c r="G24" s="25">
        <v>48915</v>
      </c>
      <c r="H24" s="21" t="s">
        <v>121</v>
      </c>
      <c r="I24" s="21">
        <v>1</v>
      </c>
      <c r="J24" s="37">
        <v>48915</v>
      </c>
      <c r="K24" s="30">
        <v>48914.9916</v>
      </c>
      <c r="L24" s="32"/>
    </row>
    <row r="25" ht="16" customHeight="true" spans="1:12">
      <c r="A25" s="7"/>
      <c r="B25" s="7"/>
      <c r="C25" s="8" t="s">
        <v>142</v>
      </c>
      <c r="D25" s="7" t="s">
        <v>138</v>
      </c>
      <c r="E25" s="26">
        <v>50000</v>
      </c>
      <c r="F25" s="22">
        <v>0.5412</v>
      </c>
      <c r="G25" s="27">
        <f>E25*F25</f>
        <v>27060</v>
      </c>
      <c r="H25" s="21" t="s">
        <v>121</v>
      </c>
      <c r="I25" s="21">
        <v>1</v>
      </c>
      <c r="J25" s="35">
        <v>27060</v>
      </c>
      <c r="K25" s="35">
        <v>27059.74</v>
      </c>
      <c r="L25" s="38"/>
    </row>
    <row r="26" customHeight="true" spans="9:9">
      <c r="I26" s="39"/>
    </row>
    <row r="27" ht="16" customHeight="true" spans="1:9">
      <c r="A27" s="9" t="s">
        <v>143</v>
      </c>
      <c r="B27" s="9"/>
      <c r="C27" s="9"/>
      <c r="D27" s="9"/>
      <c r="I27" s="39"/>
    </row>
    <row r="28" ht="16" customHeight="true" spans="1:9">
      <c r="A28" s="10" t="s">
        <v>144</v>
      </c>
      <c r="B28" s="11"/>
      <c r="C28" s="11"/>
      <c r="D28" s="12"/>
      <c r="I28" s="39"/>
    </row>
    <row r="29" ht="16" customHeight="true" spans="1:9">
      <c r="A29" s="13" t="s">
        <v>145</v>
      </c>
      <c r="B29" s="14"/>
      <c r="C29" s="14"/>
      <c r="D29" s="14"/>
      <c r="I29" s="39"/>
    </row>
    <row r="30" ht="16" customHeight="true" spans="1:9">
      <c r="A30" s="15" t="s">
        <v>146</v>
      </c>
      <c r="B30" s="16"/>
      <c r="C30" s="16"/>
      <c r="D30" s="16"/>
      <c r="I30" s="39"/>
    </row>
    <row r="31" customHeight="true" spans="9:9">
      <c r="I31" s="39"/>
    </row>
    <row r="32" customHeight="true" spans="9:9">
      <c r="I32" s="39"/>
    </row>
    <row r="33" customHeight="true" spans="9:9">
      <c r="I33" s="39"/>
    </row>
    <row r="34" customHeight="true" spans="9:9">
      <c r="I34" s="39"/>
    </row>
    <row r="35" customHeight="true" spans="9:9">
      <c r="I35" s="39"/>
    </row>
    <row r="36" customHeight="true" spans="9:9">
      <c r="I36" s="39"/>
    </row>
    <row r="37" customHeight="true" spans="9:9">
      <c r="I37" s="39"/>
    </row>
    <row r="38" customHeight="true" spans="9:9">
      <c r="I38" s="39"/>
    </row>
    <row r="39" customHeight="true" spans="9:9">
      <c r="I39" s="39"/>
    </row>
    <row r="40" customHeight="true" spans="9:9">
      <c r="I40" s="39"/>
    </row>
    <row r="41" customHeight="true" spans="9:9">
      <c r="I41" s="39"/>
    </row>
  </sheetData>
  <mergeCells count="28">
    <mergeCell ref="E2:G2"/>
    <mergeCell ref="A27:D27"/>
    <mergeCell ref="A28:D28"/>
    <mergeCell ref="A30:D30"/>
    <mergeCell ref="A2:A3"/>
    <mergeCell ref="A4:A6"/>
    <mergeCell ref="A7:A25"/>
    <mergeCell ref="B2:B3"/>
    <mergeCell ref="B4:B6"/>
    <mergeCell ref="B7:B25"/>
    <mergeCell ref="C2:C3"/>
    <mergeCell ref="C13:C14"/>
    <mergeCell ref="C15:C16"/>
    <mergeCell ref="C17:C18"/>
    <mergeCell ref="D2:D3"/>
    <mergeCell ref="D13:D14"/>
    <mergeCell ref="D15:D16"/>
    <mergeCell ref="D17:D18"/>
    <mergeCell ref="H2:H3"/>
    <mergeCell ref="I2:I3"/>
    <mergeCell ref="J2:J3"/>
    <mergeCell ref="K2:K3"/>
    <mergeCell ref="K13:K14"/>
    <mergeCell ref="K15:K16"/>
    <mergeCell ref="K17:K18"/>
    <mergeCell ref="L2:L3"/>
    <mergeCell ref="L4:L6"/>
    <mergeCell ref="L7:L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Sheet2</vt:lpstr>
      <vt:lpstr>金额检查 (3)</vt:lpstr>
      <vt:lpstr>问题汇总 (2)</vt:lpstr>
      <vt:lpstr>金额检查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btc</dc:creator>
  <cp:lastModifiedBy>sugon</cp:lastModifiedBy>
  <dcterms:created xsi:type="dcterms:W3CDTF">2020-07-25T15:54:00Z</dcterms:created>
  <dcterms:modified xsi:type="dcterms:W3CDTF">2021-10-07T15:09:46Z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4423BC448D28456087B23EEE3DBF4FA4</vt:lpwstr>
  </property>
</Properties>
</file>