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场地租赁补贴" sheetId="1" r:id="rId1"/>
    <sheet name="管理服务补贴" sheetId="3" r:id="rId2"/>
    <sheet name="电采暖费补贴" sheetId="6" r:id="rId3"/>
  </sheets>
  <definedNames>
    <definedName name="_xlnm.Print_Area" localSheetId="0">场地租赁补贴!$A$1:$N$54</definedName>
    <definedName name="_xlnm.Print_Titles" localSheetId="0">场地租赁补贴!$1:$3</definedName>
  </definedNames>
  <calcPr calcId="144525"/>
</workbook>
</file>

<file path=xl/sharedStrings.xml><?xml version="1.0" encoding="utf-8"?>
<sst xmlns="http://schemas.openxmlformats.org/spreadsheetml/2006/main" count="503" uniqueCount="205">
  <si>
    <t>市本级创业孵化基地2020年上半年入驻创业实体申请场地租赁补贴资金明细表</t>
  </si>
  <si>
    <t>孵化基地运营单位：河北邯邢矿冶设计院有限公司                                                                                单位：人、平方米、元</t>
  </si>
  <si>
    <t>序号</t>
  </si>
  <si>
    <t>房间号</t>
  </si>
  <si>
    <t>姓名</t>
  </si>
  <si>
    <t>身份证号</t>
  </si>
  <si>
    <t>单位名称</t>
  </si>
  <si>
    <t>孵化开始
时间</t>
  </si>
  <si>
    <t>营业执照
注册时间</t>
  </si>
  <si>
    <t>孵化结束
时间</t>
  </si>
  <si>
    <t>场地补贴
开始时间</t>
  </si>
  <si>
    <t>场地补贴
结束时间</t>
  </si>
  <si>
    <t>天数</t>
  </si>
  <si>
    <t>标准：
1.5元/天</t>
  </si>
  <si>
    <t>计租
面积</t>
  </si>
  <si>
    <t>补贴金额      （计租面积*总额）</t>
  </si>
  <si>
    <t>金额合计（元）：</t>
  </si>
  <si>
    <t>张爽</t>
  </si>
  <si>
    <t>230183198505150529</t>
  </si>
  <si>
    <t>邯郸市邯山区华绍建筑工程有限公司</t>
  </si>
  <si>
    <t>李微</t>
  </si>
  <si>
    <t>130421199010163342</t>
  </si>
  <si>
    <t>邯郸市邯山区华微文化传播有限公司</t>
  </si>
  <si>
    <t>505-1</t>
  </si>
  <si>
    <t>刘巍</t>
  </si>
  <si>
    <t>130403198812120021</t>
  </si>
  <si>
    <t>邯郸市邯山区华物贸易有限公司</t>
  </si>
  <si>
    <t>505-2</t>
  </si>
  <si>
    <t>赵宪昌</t>
  </si>
  <si>
    <t>130424199401080519</t>
  </si>
  <si>
    <t>邯郸市华航网络科技有限公司</t>
  </si>
  <si>
    <t>508-1</t>
  </si>
  <si>
    <t>高攀登</t>
  </si>
  <si>
    <t>130429199603126513</t>
  </si>
  <si>
    <t>河北炽鑫软件科技有限公司</t>
  </si>
  <si>
    <t>508-2</t>
  </si>
  <si>
    <t>赵胜超</t>
  </si>
  <si>
    <t>130435199403261830</t>
  </si>
  <si>
    <t>河北芒果网络信息科技有限公司</t>
  </si>
  <si>
    <t>张会娜</t>
  </si>
  <si>
    <t>130421198004242146</t>
  </si>
  <si>
    <t>金满堂邯郸贸易有限公司</t>
  </si>
  <si>
    <t>史雷虎</t>
  </si>
  <si>
    <t>130428199503112337</t>
  </si>
  <si>
    <t>阿尔法教育科技邯郸有限公司</t>
  </si>
  <si>
    <t>511-1</t>
  </si>
  <si>
    <t>张涵</t>
  </si>
  <si>
    <t>130402199202090310</t>
  </si>
  <si>
    <t>邯郸市国盛环保科技有限公司</t>
  </si>
  <si>
    <t>牛军国</t>
  </si>
  <si>
    <t>130432198701102332</t>
  </si>
  <si>
    <t>河北诺轩建筑加固工程有限责任公司</t>
  </si>
  <si>
    <t>511-2</t>
  </si>
  <si>
    <t>李俊霞</t>
  </si>
  <si>
    <t>130423198311280049</t>
  </si>
  <si>
    <t>邯郸市众客信息咨询有限责任公司</t>
  </si>
  <si>
    <t>512-1</t>
  </si>
  <si>
    <t>王俊英</t>
  </si>
  <si>
    <t>130424198208022929</t>
  </si>
  <si>
    <t>邯郸市邯山区圆周率会计服务有限公司</t>
  </si>
  <si>
    <t>512-2</t>
  </si>
  <si>
    <t>孟丽梅</t>
  </si>
  <si>
    <t>130429198106076223</t>
  </si>
  <si>
    <t>邯郸市邯山区奥中贸易有限公司</t>
  </si>
  <si>
    <t>严海涛</t>
  </si>
  <si>
    <t>130427198004131911</t>
  </si>
  <si>
    <t>邯郸松子体育用品有限公司</t>
  </si>
  <si>
    <t>515-1</t>
  </si>
  <si>
    <t>赵辉</t>
  </si>
  <si>
    <t>130406198711232111</t>
  </si>
  <si>
    <t>邯郸华威雅辉贸易有限公司</t>
  </si>
  <si>
    <t>515-2</t>
  </si>
  <si>
    <t>马源超</t>
  </si>
  <si>
    <t>130402198309213312</t>
  </si>
  <si>
    <t>超源猫邯郸市邯山区贸易有限公司</t>
  </si>
  <si>
    <t>郭宏超</t>
  </si>
  <si>
    <t>130406199107150317</t>
  </si>
  <si>
    <t>邯郸市宏昌会计服务有限公司</t>
  </si>
  <si>
    <t>518-1</t>
  </si>
  <si>
    <t>王洪光</t>
  </si>
  <si>
    <t>130423198504151219</t>
  </si>
  <si>
    <t>邯郸市邯山区昌盛企业管理有限公司</t>
  </si>
  <si>
    <t>518-2</t>
  </si>
  <si>
    <t>王亚洲</t>
  </si>
  <si>
    <t>130423199207311217</t>
  </si>
  <si>
    <t>邯郸市邯山区天瑞网络科技有限公司</t>
  </si>
  <si>
    <t>蒋聚民</t>
  </si>
  <si>
    <t>130425198107244238</t>
  </si>
  <si>
    <t>邯郸好医家健康管理有限公司</t>
  </si>
  <si>
    <t>耿富燕</t>
  </si>
  <si>
    <t>130421198212144823</t>
  </si>
  <si>
    <t>邯郸市邯山区贝悦广告有限责任公司</t>
  </si>
  <si>
    <t>520-1</t>
  </si>
  <si>
    <t>武立桃</t>
  </si>
  <si>
    <t>132135198102250522</t>
  </si>
  <si>
    <t>邯郸市邯山区咨源企业管理咨询有限公司</t>
  </si>
  <si>
    <t>520-2</t>
  </si>
  <si>
    <t>赵汝亮</t>
  </si>
  <si>
    <t>132135198203251719</t>
  </si>
  <si>
    <t>邯郸市邯山区旭真会计服务有限公司</t>
  </si>
  <si>
    <t>靳磊</t>
  </si>
  <si>
    <t>130402198001272420</t>
  </si>
  <si>
    <t>邯郸市丰远电子科技有限公司</t>
  </si>
  <si>
    <t>李鹏超</t>
  </si>
  <si>
    <t>130434198907143159</t>
  </si>
  <si>
    <t>星辰教育科技邯郸有限公司</t>
  </si>
  <si>
    <t>523-1</t>
  </si>
  <si>
    <t>郝乘飞</t>
  </si>
  <si>
    <t>130421199301193314</t>
  </si>
  <si>
    <t>邯郸翎鹰招标代理有限公司</t>
  </si>
  <si>
    <t>523-2</t>
  </si>
  <si>
    <t>于树斌</t>
  </si>
  <si>
    <t>130403199402082733</t>
  </si>
  <si>
    <t>河北颖睿教育咨询有限公司</t>
  </si>
  <si>
    <t>任杰</t>
  </si>
  <si>
    <t>13042319810125001X</t>
  </si>
  <si>
    <t>邯郸市众多多文化传播有限责任公司</t>
  </si>
  <si>
    <t>王登科</t>
  </si>
  <si>
    <t>13040219950701241X</t>
  </si>
  <si>
    <t>邯郸市星锐教育科技有限公司</t>
  </si>
  <si>
    <t>高兵儿</t>
  </si>
  <si>
    <t>130428198705250186</t>
  </si>
  <si>
    <t>邯郸市邯山区许氏企业管理咨询有限公司</t>
  </si>
  <si>
    <t>李伟娇</t>
  </si>
  <si>
    <t>130424199501101428</t>
  </si>
  <si>
    <t>真好看文化传媒河北有限公司</t>
  </si>
  <si>
    <t>毕燕粉</t>
  </si>
  <si>
    <t>13042419830419144X</t>
  </si>
  <si>
    <t>河北禾宏医药科技有限责任公司</t>
  </si>
  <si>
    <t>杨雨薇</t>
  </si>
  <si>
    <t>130103199204280628</t>
  </si>
  <si>
    <t>邯郸市邯山区浮生映画装饰设计有限公司</t>
  </si>
  <si>
    <t>柴跃</t>
  </si>
  <si>
    <t>130421198001030359</t>
  </si>
  <si>
    <t>邯郸市聚格文化传媒有限责任公司</t>
  </si>
  <si>
    <t>张金鹿</t>
  </si>
  <si>
    <t>130426198210271310</t>
  </si>
  <si>
    <t>邯郸科立恒自动化设备有限公司</t>
  </si>
  <si>
    <t>刘燕</t>
  </si>
  <si>
    <t>130402198310103022</t>
  </si>
  <si>
    <t>河北众得贸易有限责任公司</t>
  </si>
  <si>
    <t>杨宗昌</t>
  </si>
  <si>
    <t>130424199407090312</t>
  </si>
  <si>
    <t>邯郸腾霄汽车销售有限公司</t>
  </si>
  <si>
    <t>王利彬</t>
  </si>
  <si>
    <t>130402197212240918</t>
  </si>
  <si>
    <t>邯郸市多购贸易有限公司</t>
  </si>
  <si>
    <t>赵丽晓</t>
  </si>
  <si>
    <t>130432199310080329</t>
  </si>
  <si>
    <t>邯郸市邯山区合瑞祥广告设计有限公司</t>
  </si>
  <si>
    <t>路杨</t>
  </si>
  <si>
    <t>130402198706212428</t>
  </si>
  <si>
    <t>邯郸市邯山区盛世一川网络科技有限公司</t>
  </si>
  <si>
    <t>王振锋</t>
  </si>
  <si>
    <t>130424198310142417</t>
  </si>
  <si>
    <t>邯郸市博客咨询管理服务有限公司</t>
  </si>
  <si>
    <t>姚友益</t>
  </si>
  <si>
    <t>340821198107245236</t>
  </si>
  <si>
    <t>河北华申装饰工程有限公司</t>
  </si>
  <si>
    <t>朱盼盼</t>
  </si>
  <si>
    <t>130427199106124741</t>
  </si>
  <si>
    <t>河北双成环保科技有限公司</t>
  </si>
  <si>
    <t>魏鑫</t>
  </si>
  <si>
    <t>130403198701140011</t>
  </si>
  <si>
    <t>邯郸市聚联盛贸易有限公司</t>
  </si>
  <si>
    <t>贾红敏</t>
  </si>
  <si>
    <t>130421198301263920</t>
  </si>
  <si>
    <t>河北元浩金属制品有限公司</t>
  </si>
  <si>
    <t>李邯永</t>
  </si>
  <si>
    <t>130421199601194837</t>
  </si>
  <si>
    <t>邯郸市邯山区艺邯文化传播有限责任公司</t>
  </si>
  <si>
    <t>杨保苗</t>
  </si>
  <si>
    <t>132132198105250326</t>
  </si>
  <si>
    <t>邯郸市新源顺贸易有限公司</t>
  </si>
  <si>
    <t>628-1</t>
  </si>
  <si>
    <t>杨风志</t>
  </si>
  <si>
    <t>130421197810133038</t>
  </si>
  <si>
    <t>邯郸市邯山区运盛汽车销售服务有限公司</t>
  </si>
  <si>
    <t>628-2</t>
  </si>
  <si>
    <t>张怀亮</t>
  </si>
  <si>
    <t>邯郸市嘉居装修工程有限公司</t>
  </si>
  <si>
    <t>王梦成</t>
  </si>
  <si>
    <t>13042319980430121X</t>
  </si>
  <si>
    <t>爱朵童装贸易邯郸有限公司</t>
  </si>
  <si>
    <t>市本级创业孵化基地2020年上半年入驻实体管理服务补贴资金明细表</t>
  </si>
  <si>
    <t>孵化基地运营单位：河北邯邢矿冶设计院有限公司                                                                   单位：人、平方米、元</t>
  </si>
  <si>
    <t>补贴
开始时间</t>
  </si>
  <si>
    <t>补贴
结束时间</t>
  </si>
  <si>
    <t>标准
12元/天</t>
  </si>
  <si>
    <t>计租面积</t>
  </si>
  <si>
    <t>补贴金额      （天数*标准）</t>
  </si>
  <si>
    <t>市本创业孵化基地2020年电费、采暖费补贴资金入驻实体明细表</t>
  </si>
  <si>
    <t>孵化基地运营单位：河北邯邢矿冶设计院有限公司</t>
  </si>
  <si>
    <t>补贴截止时间：2020年06月30日</t>
  </si>
  <si>
    <t>单位：元</t>
  </si>
  <si>
    <t>入驻
房号</t>
  </si>
  <si>
    <t>补贴开始
日期</t>
  </si>
  <si>
    <t>补贴结束
日期</t>
  </si>
  <si>
    <t>电费、采
暖费
实际金额</t>
  </si>
  <si>
    <t>补贴金额</t>
  </si>
  <si>
    <t>创业实体本人
签字及日期</t>
  </si>
  <si>
    <t>实际电费
金额</t>
  </si>
  <si>
    <t>实际采暖费
金额</t>
  </si>
  <si>
    <t>合计</t>
  </si>
  <si>
    <t xml:space="preserve">    备注：补贴时间从入驻开始之日起计算，以达到一年为申请条件，截止日期不得超过2020年06月30日。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</si>
</sst>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42" formatCode="_ &quot;￥&quot;* #,##0_ ;_ &quot;￥&quot;* \-#,##0_ ;_ &quot;￥&quot;* &quot;-&quot;_ ;_ @_ "/>
    <numFmt numFmtId="178" formatCode="0.0_ "/>
    <numFmt numFmtId="44" formatCode="_ &quot;￥&quot;* #,##0.00_ ;_ &quot;￥&quot;* \-#,##0.00_ ;_ &quot;￥&quot;* &quot;-&quot;??_ ;_ @_ "/>
  </numFmts>
  <fonts count="5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16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8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  <scheme val="major"/>
    </font>
    <font>
      <sz val="1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ajor"/>
    </font>
    <font>
      <sz val="8"/>
      <color theme="1"/>
      <name val="宋体"/>
      <charset val="134"/>
      <scheme val="major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方正大标宋简体"/>
      <charset val="134"/>
    </font>
    <font>
      <b/>
      <sz val="9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  <scheme val="major"/>
    </font>
    <font>
      <sz val="9"/>
      <name val="宋体"/>
      <charset val="134"/>
    </font>
    <font>
      <sz val="9"/>
      <color theme="1"/>
      <name val="宋体"/>
      <charset val="134"/>
      <scheme val="major"/>
    </font>
    <font>
      <b/>
      <sz val="10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aj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u/>
      <sz val="11"/>
      <color indexed="12"/>
      <name val="宋体"/>
      <charset val="134"/>
    </font>
    <font>
      <sz val="11"/>
      <color indexed="8"/>
      <name val="Tahoma"/>
      <charset val="134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theme="6" tint="0.39991454817346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5" tint="0.7999206518753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1454817346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theme="9" tint="0.39991454817346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 tint="0.399914548173467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</borders>
  <cellStyleXfs count="350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44" fillId="0" borderId="0"/>
    <xf numFmtId="0" fontId="29" fillId="6" borderId="7" applyNumberFormat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43" fillId="4" borderId="7" applyNumberFormat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3" borderId="9" applyNumberFormat="0" applyFont="0" applyAlignment="0" applyProtection="0">
      <alignment vertical="center"/>
    </xf>
    <xf numFmtId="0" fontId="44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4" fillId="0" borderId="0"/>
    <xf numFmtId="0" fontId="31" fillId="3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45" fillId="0" borderId="10" applyNumberFormat="0" applyFill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5" fillId="4" borderId="5" applyNumberFormat="0" applyAlignment="0" applyProtection="0">
      <alignment vertical="center"/>
    </xf>
    <xf numFmtId="0" fontId="32" fillId="4" borderId="7" applyNumberFormat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0" fillId="19" borderId="0" applyNumberFormat="0" applyBorder="0" applyAlignment="0" applyProtection="0">
      <alignment vertical="center"/>
    </xf>
    <xf numFmtId="0" fontId="49" fillId="37" borderId="11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3" fillId="4" borderId="7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43" fillId="4" borderId="7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3" fillId="4" borderId="7" applyNumberFormat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44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4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4" fillId="0" borderId="0">
      <alignment vertical="center"/>
    </xf>
    <xf numFmtId="0" fontId="0" fillId="24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4" fillId="0" borderId="0">
      <alignment vertical="center"/>
    </xf>
    <xf numFmtId="0" fontId="0" fillId="3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4" fillId="0" borderId="0">
      <alignment vertical="center"/>
    </xf>
    <xf numFmtId="0" fontId="39" fillId="18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37" borderId="1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37" borderId="1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37" borderId="11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5" fillId="37" borderId="11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56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39" fillId="10" borderId="0" applyNumberFormat="0" applyBorder="0" applyAlignment="0" applyProtection="0">
      <alignment vertical="center"/>
    </xf>
    <xf numFmtId="0" fontId="56" fillId="0" borderId="0">
      <alignment vertical="center"/>
    </xf>
    <xf numFmtId="0" fontId="39" fillId="10" borderId="0" applyNumberFormat="0" applyBorder="0" applyAlignment="0" applyProtection="0">
      <alignment vertical="center"/>
    </xf>
    <xf numFmtId="0" fontId="56" fillId="0" borderId="0">
      <alignment vertical="center"/>
    </xf>
    <xf numFmtId="0" fontId="39" fillId="10" borderId="0" applyNumberFormat="0" applyBorder="0" applyAlignment="0" applyProtection="0">
      <alignment vertical="center"/>
    </xf>
    <xf numFmtId="0" fontId="56" fillId="0" borderId="0">
      <alignment vertical="center"/>
    </xf>
    <xf numFmtId="0" fontId="39" fillId="10" borderId="0" applyNumberFormat="0" applyBorder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56" fillId="0" borderId="0">
      <alignment vertical="center"/>
    </xf>
    <xf numFmtId="0" fontId="39" fillId="10" borderId="0" applyNumberFormat="0" applyBorder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58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0" fillId="0" borderId="0">
      <alignment vertical="center"/>
    </xf>
    <xf numFmtId="0" fontId="58" fillId="0" borderId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3" fillId="4" borderId="7" applyNumberFormat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3" fillId="4" borderId="7" applyNumberFormat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55" fillId="37" borderId="11" applyNumberFormat="0" applyAlignment="0" applyProtection="0">
      <alignment vertical="center"/>
    </xf>
    <xf numFmtId="0" fontId="55" fillId="37" borderId="11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53" fillId="6" borderId="7" applyNumberFormat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0" fillId="13" borderId="9" applyNumberFormat="0" applyFont="0" applyAlignment="0" applyProtection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center" vertical="center" wrapText="1"/>
    </xf>
    <xf numFmtId="49" fontId="6" fillId="2" borderId="3" xfId="27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10" fillId="2" borderId="3" xfId="257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14" fontId="10" fillId="2" borderId="3" xfId="0" applyNumberFormat="1" applyFont="1" applyFill="1" applyBorder="1" applyAlignment="1">
      <alignment horizontal="center" vertical="center"/>
    </xf>
    <xf numFmtId="14" fontId="8" fillId="2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49" fontId="12" fillId="2" borderId="3" xfId="257" applyNumberFormat="1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/>
    </xf>
    <xf numFmtId="49" fontId="6" fillId="0" borderId="3" xfId="27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/>
    <xf numFmtId="176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/>
    <xf numFmtId="14" fontId="2" fillId="2" borderId="3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/>
    <xf numFmtId="0" fontId="0" fillId="0" borderId="3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18" fillId="2" borderId="3" xfId="27" applyNumberFormat="1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4" fontId="18" fillId="2" borderId="3" xfId="0" applyNumberFormat="1" applyFont="1" applyFill="1" applyBorder="1" applyAlignment="1">
      <alignment horizontal="center" vertical="center" wrapText="1"/>
    </xf>
    <xf numFmtId="14" fontId="14" fillId="2" borderId="3" xfId="0" applyNumberFormat="1" applyFont="1" applyFill="1" applyBorder="1" applyAlignment="1">
      <alignment horizontal="center" vertical="center" wrapText="1"/>
    </xf>
    <xf numFmtId="14" fontId="14" fillId="2" borderId="3" xfId="0" applyNumberFormat="1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49" fontId="20" fillId="2" borderId="3" xfId="257" applyNumberFormat="1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14" fontId="20" fillId="2" borderId="3" xfId="0" applyNumberFormat="1" applyFont="1" applyFill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49" fontId="18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49" fontId="21" fillId="2" borderId="3" xfId="257" applyNumberFormat="1" applyFont="1" applyFill="1" applyBorder="1" applyAlignment="1">
      <alignment horizontal="center" vertical="center" wrapText="1"/>
    </xf>
    <xf numFmtId="14" fontId="18" fillId="2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14" fontId="14" fillId="0" borderId="3" xfId="0" applyNumberFormat="1" applyFont="1" applyFill="1" applyBorder="1" applyAlignment="1">
      <alignment horizontal="center" vertical="center" wrapText="1"/>
    </xf>
    <xf numFmtId="49" fontId="18" fillId="0" borderId="3" xfId="27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77" fontId="17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77" fontId="22" fillId="2" borderId="3" xfId="0" applyNumberFormat="1" applyFont="1" applyFill="1" applyBorder="1" applyAlignment="1">
      <alignment horizontal="center" vertical="center" wrapText="1"/>
    </xf>
    <xf numFmtId="178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</cellXfs>
  <cellStyles count="350">
    <cellStyle name="常规" xfId="0" builtinId="0"/>
    <cellStyle name="货币[0]" xfId="1" builtinId="7"/>
    <cellStyle name="货币" xfId="2" builtinId="4"/>
    <cellStyle name="常规 44" xfId="3"/>
    <cellStyle name="常规 39" xfId="4"/>
    <cellStyle name="输入" xfId="5" builtinId="20"/>
    <cellStyle name="汇总 6" xfId="6"/>
    <cellStyle name="20% - 强调文字颜色 3" xfId="7" builtinId="38"/>
    <cellStyle name="输出 3" xfId="8"/>
    <cellStyle name="链接单元格 5" xfId="9"/>
    <cellStyle name="20% - 强调文字颜色 1 2" xfId="10"/>
    <cellStyle name="千位分隔[0]" xfId="11" builtinId="6"/>
    <cellStyle name="40% - 强调文字颜色 3" xfId="12" builtinId="39"/>
    <cellStyle name="计算 2" xfId="13"/>
    <cellStyle name="差" xfId="14" builtinId="27"/>
    <cellStyle name="千位分隔" xfId="15" builtinId="3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注释" xfId="20" builtinId="10"/>
    <cellStyle name="常规 6" xfId="21"/>
    <cellStyle name="60% - 强调文字颜色 2 3" xfId="22"/>
    <cellStyle name="20% - 强调文字颜色 4 5" xfId="23"/>
    <cellStyle name="警告文本" xfId="24" builtinId="11"/>
    <cellStyle name="注释 5" xfId="25"/>
    <cellStyle name="标题 4" xfId="26" builtinId="19"/>
    <cellStyle name="常规_合格" xfId="27"/>
    <cellStyle name="60% - 强调文字颜色 2" xfId="28" builtinId="36"/>
    <cellStyle name="标题" xfId="29" builtinId="15"/>
    <cellStyle name="解释性文本" xfId="30" builtinId="53"/>
    <cellStyle name="标题 1" xfId="31" builtinId="16"/>
    <cellStyle name="差 6" xfId="32"/>
    <cellStyle name="标题 2" xfId="33" builtinId="17"/>
    <cellStyle name="差 7" xfId="34"/>
    <cellStyle name="60% - 强调文字颜色 1" xfId="35" builtinId="32"/>
    <cellStyle name="标题 3" xfId="36" builtinId="18"/>
    <cellStyle name="60% - 强调文字颜色 4" xfId="37" builtinId="44"/>
    <cellStyle name="输出" xfId="38" builtinId="21"/>
    <cellStyle name="计算" xfId="39" builtinId="22"/>
    <cellStyle name="常规 31" xfId="40"/>
    <cellStyle name="常规 26" xfId="41"/>
    <cellStyle name="40% - 强调文字颜色 4 2" xfId="42"/>
    <cellStyle name="检查单元格" xfId="43" builtinId="23"/>
    <cellStyle name="输出 6" xfId="44"/>
    <cellStyle name="20% - 强调文字颜色 6" xfId="45" builtinId="50"/>
    <cellStyle name="强调文字颜色 2" xfId="46" builtinId="33"/>
    <cellStyle name="40% - 强调文字颜色 5 7" xfId="47"/>
    <cellStyle name="链接单元格" xfId="48" builtinId="24"/>
    <cellStyle name="40% - 强调文字颜色 6 5" xfId="49"/>
    <cellStyle name="汇总" xfId="50" builtinId="25"/>
    <cellStyle name="好" xfId="51" builtinId="26"/>
    <cellStyle name="20% - 强调文字颜色 3 3" xfId="52"/>
    <cellStyle name="适中" xfId="53" builtinId="28"/>
    <cellStyle name="链接单元格 7" xfId="54"/>
    <cellStyle name="输出 5" xfId="55"/>
    <cellStyle name="20% - 强调文字颜色 5" xfId="56" builtinId="46"/>
    <cellStyle name="强调文字颜色 1" xfId="57" builtinId="29"/>
    <cellStyle name="链接单元格 3" xfId="58"/>
    <cellStyle name="20% - 强调文字颜色 1" xfId="59" builtinId="30"/>
    <cellStyle name="强调文字颜色 1 6" xfId="60"/>
    <cellStyle name="40% - 强调文字颜色 1" xfId="61" builtinId="31"/>
    <cellStyle name="链接单元格 4" xfId="62"/>
    <cellStyle name="输出 2" xfId="63"/>
    <cellStyle name="20% - 强调文字颜色 2" xfId="64" builtinId="34"/>
    <cellStyle name="强调文字颜色 1 7" xfId="65"/>
    <cellStyle name="40% - 强调文字颜色 2" xfId="66" builtinId="35"/>
    <cellStyle name="强调文字颜色 3" xfId="67" builtinId="37"/>
    <cellStyle name="强调文字颜色 4" xfId="68" builtinId="41"/>
    <cellStyle name="链接单元格 6" xfId="69"/>
    <cellStyle name="输出 4" xfId="70"/>
    <cellStyle name="20% - 强调文字颜色 4" xfId="71" builtinId="42"/>
    <cellStyle name="计算 3" xfId="72"/>
    <cellStyle name="40% - 强调文字颜色 4" xfId="73" builtinId="43"/>
    <cellStyle name="强调文字颜色 5" xfId="74" builtinId="45"/>
    <cellStyle name="计算 4" xfId="75"/>
    <cellStyle name="40% - 强调文字颜色 5" xfId="76" builtinId="47"/>
    <cellStyle name="60% - 强调文字颜色 5" xfId="77" builtinId="48"/>
    <cellStyle name="强调文字颜色 6" xfId="78" builtinId="49"/>
    <cellStyle name="计算 5" xfId="79"/>
    <cellStyle name="适中 2" xfId="80"/>
    <cellStyle name="40% - 强调文字颜色 6" xfId="81" builtinId="51"/>
    <cellStyle name="60% - 强调文字颜色 6" xfId="82" builtinId="52"/>
    <cellStyle name="20% - 强调文字颜色 1 5" xfId="83"/>
    <cellStyle name="好 2" xfId="84"/>
    <cellStyle name="20% - 强调文字颜色 2 3" xfId="85"/>
    <cellStyle name="20% - 强调文字颜色 1 4" xfId="86"/>
    <cellStyle name="20% - 强调文字颜色 1 6" xfId="87"/>
    <cellStyle name="好 3" xfId="88"/>
    <cellStyle name="20% - 强调文字颜色 1 7" xfId="89"/>
    <cellStyle name="好 4" xfId="90"/>
    <cellStyle name="20% - 强调文字颜色 1 3" xfId="91"/>
    <cellStyle name="20% - 强调文字颜色 2 2" xfId="92"/>
    <cellStyle name="20% - 强调文字颜色 2 4" xfId="93"/>
    <cellStyle name="20% - 强调文字颜色 2 5" xfId="94"/>
    <cellStyle name="20% - 强调文字颜色 2 6" xfId="95"/>
    <cellStyle name="20% - 强调文字颜色 2 7" xfId="96"/>
    <cellStyle name="20% - 强调文字颜色 3 2" xfId="97"/>
    <cellStyle name="适中 7" xfId="98"/>
    <cellStyle name="20% - 强调文字颜色 3 4" xfId="99"/>
    <cellStyle name="60% - 强调文字颜色 1 2" xfId="100"/>
    <cellStyle name="20% - 强调文字颜色 3 5" xfId="101"/>
    <cellStyle name="60% - 强调文字颜色 1 3" xfId="102"/>
    <cellStyle name="20% - 强调文字颜色 3 6" xfId="103"/>
    <cellStyle name="60% - 强调文字颜色 1 4" xfId="104"/>
    <cellStyle name="20% - 强调文字颜色 3 7" xfId="105"/>
    <cellStyle name="60% - 强调文字颜色 1 5" xfId="106"/>
    <cellStyle name="20% - 强调文字颜色 4 2" xfId="107"/>
    <cellStyle name="常规 3" xfId="108"/>
    <cellStyle name="20% - 强调文字颜色 4 3" xfId="109"/>
    <cellStyle name="常规 4" xfId="110"/>
    <cellStyle name="20% - 强调文字颜色 4 4" xfId="111"/>
    <cellStyle name="60% - 强调文字颜色 2 2" xfId="112"/>
    <cellStyle name="常规 5" xfId="113"/>
    <cellStyle name="20% - 强调文字颜色 4 6" xfId="114"/>
    <cellStyle name="60% - 强调文字颜色 2 4" xfId="115"/>
    <cellStyle name="常规 7" xfId="116"/>
    <cellStyle name="20% - 强调文字颜色 4 7" xfId="117"/>
    <cellStyle name="60% - 强调文字颜色 2 5" xfId="118"/>
    <cellStyle name="常规 8" xfId="119"/>
    <cellStyle name="20% - 强调文字颜色 5 2" xfId="120"/>
    <cellStyle name="20% - 强调文字颜色 5 3" xfId="121"/>
    <cellStyle name="20% - 强调文字颜色 5 4" xfId="122"/>
    <cellStyle name="60% - 强调文字颜色 3 2" xfId="123"/>
    <cellStyle name="20% - 强调文字颜色 5 5" xfId="124"/>
    <cellStyle name="60% - 强调文字颜色 3 3" xfId="125"/>
    <cellStyle name="20% - 强调文字颜色 5 6" xfId="126"/>
    <cellStyle name="60% - 强调文字颜色 3 4" xfId="127"/>
    <cellStyle name="20% - 强调文字颜色 5 7" xfId="128"/>
    <cellStyle name="60% - 强调文字颜色 3 5" xfId="129"/>
    <cellStyle name="20% - 强调文字颜色 6 2" xfId="130"/>
    <cellStyle name="20% - 强调文字颜色 6 3" xfId="131"/>
    <cellStyle name="20% - 强调文字颜色 6 4" xfId="132"/>
    <cellStyle name="60% - 强调文字颜色 4 2" xfId="133"/>
    <cellStyle name="20% - 强调文字颜色 6 5" xfId="134"/>
    <cellStyle name="60% - 强调文字颜色 4 3" xfId="135"/>
    <cellStyle name="20% - 强调文字颜色 6 6" xfId="136"/>
    <cellStyle name="60% - 强调文字颜色 4 4" xfId="137"/>
    <cellStyle name="20% - 强调文字颜色 6 7" xfId="138"/>
    <cellStyle name="60% - 强调文字颜色 4 5" xfId="139"/>
    <cellStyle name="40% - 强调文字颜色 1 2" xfId="140"/>
    <cellStyle name="40% - 强调文字颜色 1 3" xfId="141"/>
    <cellStyle name="40% - 强调文字颜色 1 4" xfId="142"/>
    <cellStyle name="40% - 强调文字颜色 1 5" xfId="143"/>
    <cellStyle name="40% - 强调文字颜色 1 6" xfId="144"/>
    <cellStyle name="40% - 强调文字颜色 1 7" xfId="145"/>
    <cellStyle name="40% - 强调文字颜色 2 2" xfId="146"/>
    <cellStyle name="40% - 强调文字颜色 2 3" xfId="147"/>
    <cellStyle name="40% - 强调文字颜色 2 4" xfId="148"/>
    <cellStyle name="40% - 强调文字颜色 2 5" xfId="149"/>
    <cellStyle name="40% - 强调文字颜色 2 6" xfId="150"/>
    <cellStyle name="40% - 强调文字颜色 2 7" xfId="151"/>
    <cellStyle name="40% - 强调文字颜色 3 2" xfId="152"/>
    <cellStyle name="40% - 强调文字颜色 3 3" xfId="153"/>
    <cellStyle name="40% - 强调文字颜色 3 4" xfId="154"/>
    <cellStyle name="40% - 强调文字颜色 3 5" xfId="155"/>
    <cellStyle name="40% - 强调文字颜色 3 6" xfId="156"/>
    <cellStyle name="40% - 强调文字颜色 3 7" xfId="157"/>
    <cellStyle name="40% - 强调文字颜色 4 3" xfId="158"/>
    <cellStyle name="40% - 强调文字颜色 4 4" xfId="159"/>
    <cellStyle name="40% - 强调文字颜色 4 5" xfId="160"/>
    <cellStyle name="40% - 强调文字颜色 4 6" xfId="161"/>
    <cellStyle name="40% - 强调文字颜色 4 7" xfId="162"/>
    <cellStyle name="40% - 强调文字颜色 5 2" xfId="163"/>
    <cellStyle name="40% - 强调文字颜色 5 3" xfId="164"/>
    <cellStyle name="40% - 强调文字颜色 5 4" xfId="165"/>
    <cellStyle name="40% - 强调文字颜色 5 5" xfId="166"/>
    <cellStyle name="40% - 强调文字颜色 5 6" xfId="167"/>
    <cellStyle name="40% - 强调文字颜色 6 2" xfId="168"/>
    <cellStyle name="40% - 强调文字颜色 6 3" xfId="169"/>
    <cellStyle name="40% - 强调文字颜色 6 4" xfId="170"/>
    <cellStyle name="40% - 强调文字颜色 6 6" xfId="171"/>
    <cellStyle name="40% - 强调文字颜色 6 7" xfId="172"/>
    <cellStyle name="60% - 强调文字颜色 1 6" xfId="173"/>
    <cellStyle name="60% - 强调文字颜色 1 7" xfId="174"/>
    <cellStyle name="60% - 强调文字颜色 2 6" xfId="175"/>
    <cellStyle name="常规 9" xfId="176"/>
    <cellStyle name="60% - 强调文字颜色 2 7" xfId="177"/>
    <cellStyle name="60% - 强调文字颜色 3 6" xfId="178"/>
    <cellStyle name="60% - 强调文字颜色 3 7" xfId="179"/>
    <cellStyle name="60% - 强调文字颜色 4 6" xfId="180"/>
    <cellStyle name="60% - 强调文字颜色 4 7" xfId="181"/>
    <cellStyle name="60% - 强调文字颜色 5 2" xfId="182"/>
    <cellStyle name="60% - 强调文字颜色 5 3" xfId="183"/>
    <cellStyle name="60% - 强调文字颜色 5 4" xfId="184"/>
    <cellStyle name="60% - 强调文字颜色 5 5" xfId="185"/>
    <cellStyle name="60% - 强调文字颜色 5 6" xfId="186"/>
    <cellStyle name="60% - 强调文字颜色 5 7" xfId="187"/>
    <cellStyle name="60% - 强调文字颜色 6 2" xfId="188"/>
    <cellStyle name="60% - 强调文字颜色 6 3" xfId="189"/>
    <cellStyle name="60% - 强调文字颜色 6 4" xfId="190"/>
    <cellStyle name="60% - 强调文字颜色 6 5" xfId="191"/>
    <cellStyle name="60% - 强调文字颜色 6 6" xfId="192"/>
    <cellStyle name="60% - 强调文字颜色 6 7" xfId="193"/>
    <cellStyle name="标题 1 2" xfId="194"/>
    <cellStyle name="标题 1 3" xfId="195"/>
    <cellStyle name="标题 1 4" xfId="196"/>
    <cellStyle name="标题 1 5" xfId="197"/>
    <cellStyle name="标题 1 6" xfId="198"/>
    <cellStyle name="标题 1 7" xfId="199"/>
    <cellStyle name="标题 10" xfId="200"/>
    <cellStyle name="标题 2 2" xfId="201"/>
    <cellStyle name="标题 2 3" xfId="202"/>
    <cellStyle name="标题 2 4" xfId="203"/>
    <cellStyle name="标题 2 5" xfId="204"/>
    <cellStyle name="标题 2 6" xfId="205"/>
    <cellStyle name="标题 2 7" xfId="206"/>
    <cellStyle name="标题 3 2" xfId="207"/>
    <cellStyle name="标题 3 3" xfId="208"/>
    <cellStyle name="标题 3 4" xfId="209"/>
    <cellStyle name="标题 3 5" xfId="210"/>
    <cellStyle name="标题 3 6" xfId="211"/>
    <cellStyle name="标题 3 7" xfId="212"/>
    <cellStyle name="标题 4 2" xfId="213"/>
    <cellStyle name="标题 4 3" xfId="214"/>
    <cellStyle name="标题 4 4" xfId="215"/>
    <cellStyle name="检查单元格 2" xfId="216"/>
    <cellStyle name="标题 4 5" xfId="217"/>
    <cellStyle name="检查单元格 3" xfId="218"/>
    <cellStyle name="标题 4 6" xfId="219"/>
    <cellStyle name="检查单元格 4" xfId="220"/>
    <cellStyle name="标题 4 7" xfId="221"/>
    <cellStyle name="检查单元格 5" xfId="222"/>
    <cellStyle name="标题 5" xfId="223"/>
    <cellStyle name="标题 6" xfId="224"/>
    <cellStyle name="标题 7" xfId="225"/>
    <cellStyle name="标题 8" xfId="226"/>
    <cellStyle name="标题 9" xfId="227"/>
    <cellStyle name="差 2" xfId="228"/>
    <cellStyle name="解释性文本 5" xfId="229"/>
    <cellStyle name="差 3" xfId="230"/>
    <cellStyle name="解释性文本 6" xfId="231"/>
    <cellStyle name="差 4" xfId="232"/>
    <cellStyle name="解释性文本 7" xfId="233"/>
    <cellStyle name="差 5" xfId="234"/>
    <cellStyle name="常规 10" xfId="235"/>
    <cellStyle name="常规 11" xfId="236"/>
    <cellStyle name="常规 12" xfId="237"/>
    <cellStyle name="常规 13" xfId="238"/>
    <cellStyle name="常规 14" xfId="239"/>
    <cellStyle name="常规 15" xfId="240"/>
    <cellStyle name="常规 20" xfId="241"/>
    <cellStyle name="常规 16" xfId="242"/>
    <cellStyle name="常规 21" xfId="243"/>
    <cellStyle name="常规 17" xfId="244"/>
    <cellStyle name="常规 22" xfId="245"/>
    <cellStyle name="常规 18" xfId="246"/>
    <cellStyle name="常规 23" xfId="247"/>
    <cellStyle name="常规 19" xfId="248"/>
    <cellStyle name="常规 24" xfId="249"/>
    <cellStyle name="常规 2" xfId="250"/>
    <cellStyle name="常规 2 2" xfId="251"/>
    <cellStyle name="常规 2 2 2" xfId="252"/>
    <cellStyle name="常规 37" xfId="253"/>
    <cellStyle name="常规 42" xfId="254"/>
    <cellStyle name="常规 2 2 3" xfId="255"/>
    <cellStyle name="常规 38" xfId="256"/>
    <cellStyle name="常规 2 3" xfId="257"/>
    <cellStyle name="常规 2 4" xfId="258"/>
    <cellStyle name="常规 2 4 2" xfId="259"/>
    <cellStyle name="常规 2 5" xfId="260"/>
    <cellStyle name="强调文字颜色 4 2" xfId="261"/>
    <cellStyle name="常规 2 6" xfId="262"/>
    <cellStyle name="强调文字颜色 4 3" xfId="263"/>
    <cellStyle name="常规 2 7" xfId="264"/>
    <cellStyle name="强调文字颜色 4 4" xfId="265"/>
    <cellStyle name="常规 2 8" xfId="266"/>
    <cellStyle name="强调文字颜色 4 5" xfId="267"/>
    <cellStyle name="输入 2" xfId="268"/>
    <cellStyle name="常规 2 9" xfId="269"/>
    <cellStyle name="强调文字颜色 4 6" xfId="270"/>
    <cellStyle name="输入 3" xfId="271"/>
    <cellStyle name="常规 25" xfId="272"/>
    <cellStyle name="常规 30" xfId="273"/>
    <cellStyle name="常规 27" xfId="274"/>
    <cellStyle name="常规 32" xfId="275"/>
    <cellStyle name="常规 28" xfId="276"/>
    <cellStyle name="常规 33" xfId="277"/>
    <cellStyle name="常规 29" xfId="278"/>
    <cellStyle name="常规 34" xfId="279"/>
    <cellStyle name="常规 35" xfId="280"/>
    <cellStyle name="常规 36" xfId="281"/>
    <cellStyle name="常规 41" xfId="282"/>
    <cellStyle name="常规 4 2" xfId="283"/>
    <cellStyle name="超链接 2" xfId="284"/>
    <cellStyle name="好 5" xfId="285"/>
    <cellStyle name="好 6" xfId="286"/>
    <cellStyle name="好 7" xfId="287"/>
    <cellStyle name="汇总 2" xfId="288"/>
    <cellStyle name="汇总 3" xfId="289"/>
    <cellStyle name="汇总 4" xfId="290"/>
    <cellStyle name="汇总 5" xfId="291"/>
    <cellStyle name="汇总 7" xfId="292"/>
    <cellStyle name="计算 6" xfId="293"/>
    <cellStyle name="适中 3" xfId="294"/>
    <cellStyle name="计算 7" xfId="295"/>
    <cellStyle name="适中 4" xfId="296"/>
    <cellStyle name="检查单元格 6" xfId="297"/>
    <cellStyle name="检查单元格 7" xfId="298"/>
    <cellStyle name="解释性文本 2" xfId="299"/>
    <cellStyle name="解释性文本 3" xfId="300"/>
    <cellStyle name="解释性文本 4" xfId="301"/>
    <cellStyle name="警告文本 2" xfId="302"/>
    <cellStyle name="警告文本 3" xfId="303"/>
    <cellStyle name="警告文本 4" xfId="304"/>
    <cellStyle name="警告文本 5" xfId="305"/>
    <cellStyle name="警告文本 6" xfId="306"/>
    <cellStyle name="警告文本 7" xfId="307"/>
    <cellStyle name="链接单元格 2" xfId="308"/>
    <cellStyle name="强调文字颜色 1 2" xfId="309"/>
    <cellStyle name="强调文字颜色 1 3" xfId="310"/>
    <cellStyle name="强调文字颜色 1 4" xfId="311"/>
    <cellStyle name="强调文字颜色 1 5" xfId="312"/>
    <cellStyle name="强调文字颜色 2 2" xfId="313"/>
    <cellStyle name="强调文字颜色 2 3" xfId="314"/>
    <cellStyle name="强调文字颜色 2 4" xfId="315"/>
    <cellStyle name="强调文字颜色 2 5" xfId="316"/>
    <cellStyle name="强调文字颜色 2 6" xfId="317"/>
    <cellStyle name="强调文字颜色 2 7" xfId="318"/>
    <cellStyle name="强调文字颜色 3 2" xfId="319"/>
    <cellStyle name="强调文字颜色 3 3" xfId="320"/>
    <cellStyle name="强调文字颜色 3 4" xfId="321"/>
    <cellStyle name="强调文字颜色 3 5" xfId="322"/>
    <cellStyle name="强调文字颜色 3 6" xfId="323"/>
    <cellStyle name="强调文字颜色 3 7" xfId="324"/>
    <cellStyle name="强调文字颜色 4 7" xfId="325"/>
    <cellStyle name="输入 4" xfId="326"/>
    <cellStyle name="强调文字颜色 5 2" xfId="327"/>
    <cellStyle name="强调文字颜色 5 3" xfId="328"/>
    <cellStyle name="强调文字颜色 5 4" xfId="329"/>
    <cellStyle name="强调文字颜色 5 5" xfId="330"/>
    <cellStyle name="强调文字颜色 5 6" xfId="331"/>
    <cellStyle name="强调文字颜色 5 7" xfId="332"/>
    <cellStyle name="强调文字颜色 6 2" xfId="333"/>
    <cellStyle name="强调文字颜色 6 3" xfId="334"/>
    <cellStyle name="强调文字颜色 6 4" xfId="335"/>
    <cellStyle name="强调文字颜色 6 5" xfId="336"/>
    <cellStyle name="强调文字颜色 6 6" xfId="337"/>
    <cellStyle name="强调文字颜色 6 7" xfId="338"/>
    <cellStyle name="适中 5" xfId="339"/>
    <cellStyle name="适中 6" xfId="340"/>
    <cellStyle name="输出 7" xfId="341"/>
    <cellStyle name="输入 5" xfId="342"/>
    <cellStyle name="输入 6" xfId="343"/>
    <cellStyle name="输入 7" xfId="344"/>
    <cellStyle name="注释 2" xfId="345"/>
    <cellStyle name="注释 3" xfId="346"/>
    <cellStyle name="注释 4" xfId="347"/>
    <cellStyle name="注释 6" xfId="348"/>
    <cellStyle name="注释 7" xfId="3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54"/>
  <sheetViews>
    <sheetView tabSelected="1" view="pageBreakPreview" zoomScaleNormal="100" zoomScaleSheetLayoutView="100" workbookViewId="0">
      <pane ySplit="3" topLeftCell="A4" activePane="bottomLeft" state="frozen"/>
      <selection/>
      <selection pane="bottomLeft" activeCell="J49" sqref="J49"/>
    </sheetView>
  </sheetViews>
  <sheetFormatPr defaultColWidth="9" defaultRowHeight="13.5"/>
  <cols>
    <col min="1" max="1" width="3.625" style="87" customWidth="1"/>
    <col min="2" max="2" width="6.625" style="87" customWidth="1"/>
    <col min="3" max="3" width="6.5" style="87" customWidth="1"/>
    <col min="4" max="4" width="17.25" style="87" customWidth="1"/>
    <col min="5" max="5" width="27.75" style="87" customWidth="1"/>
    <col min="6" max="9" width="10.625" style="87" customWidth="1"/>
    <col min="10" max="10" width="11.25" style="87" customWidth="1"/>
    <col min="11" max="11" width="4.75" style="87" customWidth="1"/>
    <col min="12" max="12" width="10.75" style="87" customWidth="1"/>
    <col min="13" max="13" width="5.75" style="87" customWidth="1"/>
    <col min="14" max="14" width="11" style="87" customWidth="1"/>
    <col min="15" max="15" width="10.375" style="86"/>
    <col min="16" max="35" width="9" style="86"/>
    <col min="36" max="16384" width="9" style="87"/>
  </cols>
  <sheetData>
    <row r="1" ht="39" customHeight="1" spans="1:14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ht="28.5" customHeight="1" spans="1:14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ht="51" customHeight="1" spans="1:14">
      <c r="A3" s="88" t="s">
        <v>2</v>
      </c>
      <c r="B3" s="88" t="s">
        <v>3</v>
      </c>
      <c r="C3" s="88" t="s">
        <v>4</v>
      </c>
      <c r="D3" s="88" t="s">
        <v>5</v>
      </c>
      <c r="E3" s="88" t="s">
        <v>6</v>
      </c>
      <c r="F3" s="88" t="s">
        <v>7</v>
      </c>
      <c r="G3" s="88" t="s">
        <v>8</v>
      </c>
      <c r="H3" s="88" t="s">
        <v>9</v>
      </c>
      <c r="I3" s="88" t="s">
        <v>10</v>
      </c>
      <c r="J3" s="88" t="s">
        <v>11</v>
      </c>
      <c r="K3" s="88" t="s">
        <v>12</v>
      </c>
      <c r="L3" s="88" t="s">
        <v>13</v>
      </c>
      <c r="M3" s="88" t="s">
        <v>14</v>
      </c>
      <c r="N3" s="88" t="s">
        <v>15</v>
      </c>
    </row>
    <row r="4" ht="24" customHeight="1" spans="1:14">
      <c r="A4" s="88" t="s">
        <v>16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94">
        <f>SUM(N5:N54)</f>
        <v>360515.43</v>
      </c>
    </row>
    <row r="5" ht="27" customHeight="1" spans="1:14">
      <c r="A5" s="12">
        <v>1</v>
      </c>
      <c r="B5" s="12">
        <v>501</v>
      </c>
      <c r="C5" s="13" t="s">
        <v>17</v>
      </c>
      <c r="D5" s="14" t="s">
        <v>18</v>
      </c>
      <c r="E5" s="89" t="s">
        <v>19</v>
      </c>
      <c r="F5" s="16">
        <v>43584</v>
      </c>
      <c r="G5" s="17">
        <v>43607</v>
      </c>
      <c r="H5" s="18">
        <v>44314</v>
      </c>
      <c r="I5" s="18">
        <v>43831</v>
      </c>
      <c r="J5" s="17">
        <v>44012</v>
      </c>
      <c r="K5" s="12">
        <v>182</v>
      </c>
      <c r="L5" s="95">
        <v>1.5</v>
      </c>
      <c r="M5" s="96">
        <v>29.72</v>
      </c>
      <c r="N5" s="97">
        <f t="shared" ref="N5:N54" si="0">M5*L5*K5</f>
        <v>8113.56</v>
      </c>
    </row>
    <row r="6" ht="27" customHeight="1" spans="1:14">
      <c r="A6" s="12">
        <v>2</v>
      </c>
      <c r="B6" s="12">
        <v>503</v>
      </c>
      <c r="C6" s="13" t="s">
        <v>20</v>
      </c>
      <c r="D6" s="14" t="s">
        <v>21</v>
      </c>
      <c r="E6" s="89" t="s">
        <v>22</v>
      </c>
      <c r="F6" s="16">
        <v>43584</v>
      </c>
      <c r="G6" s="17">
        <v>43613</v>
      </c>
      <c r="H6" s="18">
        <v>44314</v>
      </c>
      <c r="I6" s="18">
        <v>43831</v>
      </c>
      <c r="J6" s="17">
        <f t="shared" ref="J6:J12" si="1">J5</f>
        <v>44012</v>
      </c>
      <c r="K6" s="12">
        <v>182</v>
      </c>
      <c r="L6" s="95">
        <v>1.5</v>
      </c>
      <c r="M6" s="96">
        <v>29.72</v>
      </c>
      <c r="N6" s="97">
        <f t="shared" si="0"/>
        <v>8113.56</v>
      </c>
    </row>
    <row r="7" ht="27" customHeight="1" spans="1:14">
      <c r="A7" s="12">
        <v>3</v>
      </c>
      <c r="B7" s="12" t="s">
        <v>23</v>
      </c>
      <c r="C7" s="13" t="s">
        <v>24</v>
      </c>
      <c r="D7" s="14" t="s">
        <v>25</v>
      </c>
      <c r="E7" s="89" t="s">
        <v>26</v>
      </c>
      <c r="F7" s="16">
        <v>43586</v>
      </c>
      <c r="G7" s="17">
        <v>43614</v>
      </c>
      <c r="H7" s="18">
        <v>44316</v>
      </c>
      <c r="I7" s="18">
        <v>43831</v>
      </c>
      <c r="J7" s="17">
        <f t="shared" si="1"/>
        <v>44012</v>
      </c>
      <c r="K7" s="12">
        <v>182</v>
      </c>
      <c r="L7" s="95">
        <v>1.5</v>
      </c>
      <c r="M7" s="96">
        <v>29.72</v>
      </c>
      <c r="N7" s="97">
        <f t="shared" si="0"/>
        <v>8113.56</v>
      </c>
    </row>
    <row r="8" ht="27" customHeight="1" spans="1:14">
      <c r="A8" s="12">
        <v>4</v>
      </c>
      <c r="B8" s="12" t="s">
        <v>27</v>
      </c>
      <c r="C8" s="13" t="s">
        <v>28</v>
      </c>
      <c r="D8" s="14" t="s">
        <v>29</v>
      </c>
      <c r="E8" s="89" t="s">
        <v>30</v>
      </c>
      <c r="F8" s="16">
        <v>43584</v>
      </c>
      <c r="G8" s="17">
        <v>43609</v>
      </c>
      <c r="H8" s="18">
        <v>44679</v>
      </c>
      <c r="I8" s="18">
        <v>43831</v>
      </c>
      <c r="J8" s="17">
        <f t="shared" si="1"/>
        <v>44012</v>
      </c>
      <c r="K8" s="12">
        <v>182</v>
      </c>
      <c r="L8" s="95">
        <v>1.5</v>
      </c>
      <c r="M8" s="96">
        <v>29.72</v>
      </c>
      <c r="N8" s="97">
        <f t="shared" si="0"/>
        <v>8113.56</v>
      </c>
    </row>
    <row r="9" ht="27" customHeight="1" spans="1:14">
      <c r="A9" s="12">
        <v>5</v>
      </c>
      <c r="B9" s="12" t="s">
        <v>31</v>
      </c>
      <c r="C9" s="13" t="s">
        <v>32</v>
      </c>
      <c r="D9" s="14" t="s">
        <v>33</v>
      </c>
      <c r="E9" s="89" t="s">
        <v>34</v>
      </c>
      <c r="F9" s="16">
        <v>43584</v>
      </c>
      <c r="G9" s="17">
        <v>43600</v>
      </c>
      <c r="H9" s="18">
        <v>44679</v>
      </c>
      <c r="I9" s="18">
        <v>43831</v>
      </c>
      <c r="J9" s="17">
        <f t="shared" si="1"/>
        <v>44012</v>
      </c>
      <c r="K9" s="12">
        <v>182</v>
      </c>
      <c r="L9" s="95">
        <v>1.5</v>
      </c>
      <c r="M9" s="96">
        <v>29.72</v>
      </c>
      <c r="N9" s="97">
        <f t="shared" si="0"/>
        <v>8113.56</v>
      </c>
    </row>
    <row r="10" ht="27" customHeight="1" spans="1:14">
      <c r="A10" s="12">
        <v>6</v>
      </c>
      <c r="B10" s="12" t="s">
        <v>35</v>
      </c>
      <c r="C10" s="13" t="s">
        <v>36</v>
      </c>
      <c r="D10" s="14" t="s">
        <v>37</v>
      </c>
      <c r="E10" s="89" t="s">
        <v>38</v>
      </c>
      <c r="F10" s="16">
        <v>43586</v>
      </c>
      <c r="G10" s="17">
        <v>43614</v>
      </c>
      <c r="H10" s="18">
        <v>44681</v>
      </c>
      <c r="I10" s="18">
        <v>43831</v>
      </c>
      <c r="J10" s="17">
        <f t="shared" si="1"/>
        <v>44012</v>
      </c>
      <c r="K10" s="12">
        <v>182</v>
      </c>
      <c r="L10" s="95">
        <v>1.5</v>
      </c>
      <c r="M10" s="96">
        <v>29.72</v>
      </c>
      <c r="N10" s="97">
        <f t="shared" si="0"/>
        <v>8113.56</v>
      </c>
    </row>
    <row r="11" ht="27" customHeight="1" spans="1:14">
      <c r="A11" s="12">
        <v>7</v>
      </c>
      <c r="B11" s="12">
        <v>509</v>
      </c>
      <c r="C11" s="13" t="s">
        <v>39</v>
      </c>
      <c r="D11" s="14" t="s">
        <v>40</v>
      </c>
      <c r="E11" s="89" t="s">
        <v>41</v>
      </c>
      <c r="F11" s="16">
        <v>43584</v>
      </c>
      <c r="G11" s="17">
        <v>43607</v>
      </c>
      <c r="H11" s="18">
        <v>44314</v>
      </c>
      <c r="I11" s="18">
        <v>43831</v>
      </c>
      <c r="J11" s="17">
        <f t="shared" si="1"/>
        <v>44012</v>
      </c>
      <c r="K11" s="12">
        <v>182</v>
      </c>
      <c r="L11" s="95">
        <v>1.5</v>
      </c>
      <c r="M11" s="96">
        <v>29.72</v>
      </c>
      <c r="N11" s="97">
        <f t="shared" si="0"/>
        <v>8113.56</v>
      </c>
    </row>
    <row r="12" s="85" customFormat="1" ht="27" customHeight="1" spans="1:35">
      <c r="A12" s="12">
        <v>8</v>
      </c>
      <c r="B12" s="12">
        <v>510</v>
      </c>
      <c r="C12" s="13" t="s">
        <v>42</v>
      </c>
      <c r="D12" s="14" t="s">
        <v>43</v>
      </c>
      <c r="E12" s="89" t="s">
        <v>44</v>
      </c>
      <c r="F12" s="16">
        <v>43641</v>
      </c>
      <c r="G12" s="17">
        <v>43654</v>
      </c>
      <c r="H12" s="18">
        <v>44371</v>
      </c>
      <c r="I12" s="18">
        <v>43831</v>
      </c>
      <c r="J12" s="17">
        <f t="shared" si="1"/>
        <v>44012</v>
      </c>
      <c r="K12" s="12">
        <v>182</v>
      </c>
      <c r="L12" s="95">
        <v>1.5</v>
      </c>
      <c r="M12" s="96">
        <v>29.72</v>
      </c>
      <c r="N12" s="97">
        <f t="shared" si="0"/>
        <v>8113.56</v>
      </c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</row>
    <row r="13" s="85" customFormat="1" ht="27" customHeight="1" spans="1:35">
      <c r="A13" s="12">
        <v>9</v>
      </c>
      <c r="B13" s="19" t="s">
        <v>45</v>
      </c>
      <c r="C13" s="20" t="s">
        <v>46</v>
      </c>
      <c r="D13" s="21" t="s">
        <v>47</v>
      </c>
      <c r="E13" s="90" t="s">
        <v>48</v>
      </c>
      <c r="F13" s="23">
        <v>42757</v>
      </c>
      <c r="G13" s="24">
        <v>42787</v>
      </c>
      <c r="H13" s="24">
        <v>43851</v>
      </c>
      <c r="I13" s="18">
        <v>43831</v>
      </c>
      <c r="J13" s="17">
        <v>43851</v>
      </c>
      <c r="K13" s="12">
        <f>J13-I13+1</f>
        <v>21</v>
      </c>
      <c r="L13" s="95">
        <v>1.5</v>
      </c>
      <c r="M13" s="96">
        <v>29.72</v>
      </c>
      <c r="N13" s="97">
        <f t="shared" si="0"/>
        <v>936.18</v>
      </c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</row>
    <row r="14" s="85" customFormat="1" ht="27" customHeight="1" spans="1:35">
      <c r="A14" s="12">
        <v>10</v>
      </c>
      <c r="B14" s="12" t="s">
        <v>45</v>
      </c>
      <c r="C14" s="28" t="s">
        <v>49</v>
      </c>
      <c r="D14" s="91" t="s">
        <v>50</v>
      </c>
      <c r="E14" s="92" t="s">
        <v>51</v>
      </c>
      <c r="F14" s="32">
        <v>43928</v>
      </c>
      <c r="G14" s="18">
        <v>43928</v>
      </c>
      <c r="H14" s="18">
        <v>45022</v>
      </c>
      <c r="I14" s="18">
        <v>43928</v>
      </c>
      <c r="J14" s="17">
        <f>J12</f>
        <v>44012</v>
      </c>
      <c r="K14" s="12">
        <v>85</v>
      </c>
      <c r="L14" s="95">
        <v>1.5</v>
      </c>
      <c r="M14" s="96">
        <v>29.72</v>
      </c>
      <c r="N14" s="97">
        <f t="shared" si="0"/>
        <v>3789.3</v>
      </c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</row>
    <row r="15" s="85" customFormat="1" ht="27" customHeight="1" spans="1:35">
      <c r="A15" s="12">
        <v>11</v>
      </c>
      <c r="B15" s="12" t="s">
        <v>52</v>
      </c>
      <c r="C15" s="92" t="s">
        <v>53</v>
      </c>
      <c r="D15" s="91" t="s">
        <v>54</v>
      </c>
      <c r="E15" s="92" t="s">
        <v>55</v>
      </c>
      <c r="F15" s="18">
        <v>43896</v>
      </c>
      <c r="G15" s="18">
        <v>43896</v>
      </c>
      <c r="H15" s="18">
        <v>44990</v>
      </c>
      <c r="I15" s="18">
        <v>43896</v>
      </c>
      <c r="J15" s="17">
        <f t="shared" ref="J15:J23" si="2">J14</f>
        <v>44012</v>
      </c>
      <c r="K15" s="12">
        <v>117</v>
      </c>
      <c r="L15" s="95">
        <v>1.5</v>
      </c>
      <c r="M15" s="96">
        <v>29.72</v>
      </c>
      <c r="N15" s="97">
        <f t="shared" si="0"/>
        <v>5215.86</v>
      </c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</row>
    <row r="16" ht="27" customHeight="1" spans="1:14">
      <c r="A16" s="12">
        <v>12</v>
      </c>
      <c r="B16" s="12" t="s">
        <v>56</v>
      </c>
      <c r="C16" s="13" t="s">
        <v>57</v>
      </c>
      <c r="D16" s="14" t="s">
        <v>58</v>
      </c>
      <c r="E16" s="89" t="s">
        <v>59</v>
      </c>
      <c r="F16" s="16">
        <v>43633</v>
      </c>
      <c r="G16" s="17">
        <v>43641</v>
      </c>
      <c r="H16" s="18">
        <v>44363</v>
      </c>
      <c r="I16" s="18">
        <v>43831</v>
      </c>
      <c r="J16" s="17">
        <f>J14</f>
        <v>44012</v>
      </c>
      <c r="K16" s="12">
        <v>182</v>
      </c>
      <c r="L16" s="95">
        <v>1.5</v>
      </c>
      <c r="M16" s="96">
        <v>29.72</v>
      </c>
      <c r="N16" s="97">
        <f t="shared" si="0"/>
        <v>8113.56</v>
      </c>
    </row>
    <row r="17" ht="27" customHeight="1" spans="1:14">
      <c r="A17" s="12">
        <v>13</v>
      </c>
      <c r="B17" s="12" t="s">
        <v>60</v>
      </c>
      <c r="C17" s="13" t="s">
        <v>61</v>
      </c>
      <c r="D17" s="14" t="s">
        <v>62</v>
      </c>
      <c r="E17" s="89" t="s">
        <v>63</v>
      </c>
      <c r="F17" s="16">
        <v>43633</v>
      </c>
      <c r="G17" s="17">
        <v>43642</v>
      </c>
      <c r="H17" s="18">
        <v>44363</v>
      </c>
      <c r="I17" s="18">
        <v>43831</v>
      </c>
      <c r="J17" s="17">
        <f t="shared" si="2"/>
        <v>44012</v>
      </c>
      <c r="K17" s="12">
        <v>182</v>
      </c>
      <c r="L17" s="95">
        <v>1.5</v>
      </c>
      <c r="M17" s="96">
        <v>29.72</v>
      </c>
      <c r="N17" s="97">
        <f t="shared" si="0"/>
        <v>8113.56</v>
      </c>
    </row>
    <row r="18" ht="27" customHeight="1" spans="1:14">
      <c r="A18" s="12">
        <v>14</v>
      </c>
      <c r="B18" s="12">
        <v>513</v>
      </c>
      <c r="C18" s="13" t="s">
        <v>64</v>
      </c>
      <c r="D18" s="14" t="s">
        <v>65</v>
      </c>
      <c r="E18" s="89" t="s">
        <v>66</v>
      </c>
      <c r="F18" s="16">
        <v>43641</v>
      </c>
      <c r="G18" s="17">
        <v>43655</v>
      </c>
      <c r="H18" s="18">
        <v>44371</v>
      </c>
      <c r="I18" s="18">
        <v>43831</v>
      </c>
      <c r="J18" s="17">
        <f t="shared" si="2"/>
        <v>44012</v>
      </c>
      <c r="K18" s="12">
        <v>182</v>
      </c>
      <c r="L18" s="95">
        <v>1.5</v>
      </c>
      <c r="M18" s="96">
        <v>29.72</v>
      </c>
      <c r="N18" s="97">
        <f t="shared" si="0"/>
        <v>8113.56</v>
      </c>
    </row>
    <row r="19" ht="27" customHeight="1" spans="1:14">
      <c r="A19" s="12">
        <v>15</v>
      </c>
      <c r="B19" s="12" t="s">
        <v>67</v>
      </c>
      <c r="C19" s="13" t="s">
        <v>68</v>
      </c>
      <c r="D19" s="14" t="s">
        <v>69</v>
      </c>
      <c r="E19" s="89" t="s">
        <v>70</v>
      </c>
      <c r="F19" s="16">
        <v>43544</v>
      </c>
      <c r="G19" s="17">
        <v>43551</v>
      </c>
      <c r="H19" s="18">
        <v>44274</v>
      </c>
      <c r="I19" s="18">
        <f t="shared" ref="I19:I32" si="3">I18</f>
        <v>43831</v>
      </c>
      <c r="J19" s="17">
        <f t="shared" si="2"/>
        <v>44012</v>
      </c>
      <c r="K19" s="12">
        <v>182</v>
      </c>
      <c r="L19" s="95">
        <v>1.5</v>
      </c>
      <c r="M19" s="96">
        <v>29.72</v>
      </c>
      <c r="N19" s="97">
        <f t="shared" si="0"/>
        <v>8113.56</v>
      </c>
    </row>
    <row r="20" ht="27" customHeight="1" spans="1:14">
      <c r="A20" s="12">
        <v>16</v>
      </c>
      <c r="B20" s="12" t="s">
        <v>71</v>
      </c>
      <c r="C20" s="13" t="s">
        <v>72</v>
      </c>
      <c r="D20" s="14" t="s">
        <v>73</v>
      </c>
      <c r="E20" s="89" t="s">
        <v>74</v>
      </c>
      <c r="F20" s="16">
        <v>43594</v>
      </c>
      <c r="G20" s="17">
        <v>43621</v>
      </c>
      <c r="H20" s="18">
        <v>44324</v>
      </c>
      <c r="I20" s="18">
        <f t="shared" si="3"/>
        <v>43831</v>
      </c>
      <c r="J20" s="17">
        <f t="shared" si="2"/>
        <v>44012</v>
      </c>
      <c r="K20" s="12">
        <v>182</v>
      </c>
      <c r="L20" s="95">
        <v>1.5</v>
      </c>
      <c r="M20" s="96">
        <v>29.72</v>
      </c>
      <c r="N20" s="97">
        <f t="shared" si="0"/>
        <v>8113.56</v>
      </c>
    </row>
    <row r="21" ht="27" customHeight="1" spans="1:14">
      <c r="A21" s="12">
        <v>17</v>
      </c>
      <c r="B21" s="12">
        <v>516</v>
      </c>
      <c r="C21" s="92" t="s">
        <v>75</v>
      </c>
      <c r="D21" s="91" t="s">
        <v>76</v>
      </c>
      <c r="E21" s="92" t="s">
        <v>77</v>
      </c>
      <c r="F21" s="16">
        <v>43894</v>
      </c>
      <c r="G21" s="17">
        <v>43894</v>
      </c>
      <c r="H21" s="18">
        <v>44988</v>
      </c>
      <c r="I21" s="16">
        <v>43894</v>
      </c>
      <c r="J21" s="17">
        <f t="shared" si="2"/>
        <v>44012</v>
      </c>
      <c r="K21" s="12">
        <v>119</v>
      </c>
      <c r="L21" s="95">
        <v>1.5</v>
      </c>
      <c r="M21" s="96">
        <v>29.72</v>
      </c>
      <c r="N21" s="97">
        <f t="shared" si="0"/>
        <v>5305.02</v>
      </c>
    </row>
    <row r="22" ht="27" customHeight="1" spans="1:14">
      <c r="A22" s="12">
        <v>18</v>
      </c>
      <c r="B22" s="25" t="s">
        <v>78</v>
      </c>
      <c r="C22" s="13" t="s">
        <v>79</v>
      </c>
      <c r="D22" s="14" t="s">
        <v>80</v>
      </c>
      <c r="E22" s="89" t="s">
        <v>81</v>
      </c>
      <c r="F22" s="16">
        <v>43544</v>
      </c>
      <c r="G22" s="17">
        <v>43565</v>
      </c>
      <c r="H22" s="18">
        <v>44274</v>
      </c>
      <c r="I22" s="18">
        <f>I20</f>
        <v>43831</v>
      </c>
      <c r="J22" s="17">
        <f>J20</f>
        <v>44012</v>
      </c>
      <c r="K22" s="12">
        <v>182</v>
      </c>
      <c r="L22" s="95">
        <v>1.5</v>
      </c>
      <c r="M22" s="96">
        <v>29.72</v>
      </c>
      <c r="N22" s="97">
        <f t="shared" si="0"/>
        <v>8113.56</v>
      </c>
    </row>
    <row r="23" ht="27" customHeight="1" spans="1:14">
      <c r="A23" s="12">
        <v>19</v>
      </c>
      <c r="B23" s="12" t="s">
        <v>82</v>
      </c>
      <c r="C23" s="13" t="s">
        <v>83</v>
      </c>
      <c r="D23" s="14" t="s">
        <v>84</v>
      </c>
      <c r="E23" s="89" t="s">
        <v>85</v>
      </c>
      <c r="F23" s="16">
        <v>43544</v>
      </c>
      <c r="G23" s="17">
        <v>43557</v>
      </c>
      <c r="H23" s="18">
        <f>H22</f>
        <v>44274</v>
      </c>
      <c r="I23" s="18">
        <f t="shared" si="3"/>
        <v>43831</v>
      </c>
      <c r="J23" s="17">
        <f t="shared" si="2"/>
        <v>44012</v>
      </c>
      <c r="K23" s="12">
        <v>182</v>
      </c>
      <c r="L23" s="95">
        <v>1.5</v>
      </c>
      <c r="M23" s="96">
        <v>29.72</v>
      </c>
      <c r="N23" s="97">
        <f t="shared" si="0"/>
        <v>8113.56</v>
      </c>
    </row>
    <row r="24" s="85" customFormat="1" ht="27" customHeight="1" spans="1:35">
      <c r="A24" s="12">
        <v>20</v>
      </c>
      <c r="B24" s="12">
        <v>519</v>
      </c>
      <c r="C24" s="26" t="s">
        <v>86</v>
      </c>
      <c r="D24" s="27" t="s">
        <v>87</v>
      </c>
      <c r="E24" s="89" t="s">
        <v>88</v>
      </c>
      <c r="F24" s="18">
        <v>43138</v>
      </c>
      <c r="G24" s="18">
        <v>43165</v>
      </c>
      <c r="H24" s="18">
        <v>44233</v>
      </c>
      <c r="I24" s="18">
        <f t="shared" si="3"/>
        <v>43831</v>
      </c>
      <c r="J24" s="17">
        <v>43947</v>
      </c>
      <c r="K24" s="12">
        <f>J24-I24+1</f>
        <v>117</v>
      </c>
      <c r="L24" s="95">
        <v>1.5</v>
      </c>
      <c r="M24" s="96">
        <v>29.72</v>
      </c>
      <c r="N24" s="97">
        <f t="shared" si="0"/>
        <v>5215.86</v>
      </c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</row>
    <row r="25" s="85" customFormat="1" ht="27" customHeight="1" spans="1:35">
      <c r="A25" s="12">
        <v>21</v>
      </c>
      <c r="B25" s="12">
        <v>519</v>
      </c>
      <c r="C25" s="92" t="s">
        <v>89</v>
      </c>
      <c r="D25" s="91" t="s">
        <v>90</v>
      </c>
      <c r="E25" s="92" t="s">
        <v>91</v>
      </c>
      <c r="F25" s="18">
        <v>43979</v>
      </c>
      <c r="G25" s="18">
        <v>43979</v>
      </c>
      <c r="H25" s="18">
        <v>45073</v>
      </c>
      <c r="I25" s="18">
        <v>43979</v>
      </c>
      <c r="J25" s="17">
        <v>44012</v>
      </c>
      <c r="K25" s="12">
        <v>34</v>
      </c>
      <c r="L25" s="95">
        <v>1.5</v>
      </c>
      <c r="M25" s="96">
        <v>29.72</v>
      </c>
      <c r="N25" s="97">
        <f t="shared" si="0"/>
        <v>1515.72</v>
      </c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</row>
    <row r="26" ht="27" customHeight="1" spans="1:14">
      <c r="A26" s="12">
        <v>22</v>
      </c>
      <c r="B26" s="12" t="s">
        <v>92</v>
      </c>
      <c r="C26" s="13" t="s">
        <v>93</v>
      </c>
      <c r="D26" s="14" t="s">
        <v>94</v>
      </c>
      <c r="E26" s="60" t="s">
        <v>95</v>
      </c>
      <c r="F26" s="16">
        <v>43594</v>
      </c>
      <c r="G26" s="17">
        <v>43620</v>
      </c>
      <c r="H26" s="18">
        <v>44324</v>
      </c>
      <c r="I26" s="18">
        <f>I24</f>
        <v>43831</v>
      </c>
      <c r="J26" s="17">
        <v>44012</v>
      </c>
      <c r="K26" s="12">
        <v>182</v>
      </c>
      <c r="L26" s="95">
        <v>1.5</v>
      </c>
      <c r="M26" s="96">
        <v>29.72</v>
      </c>
      <c r="N26" s="97">
        <f t="shared" si="0"/>
        <v>8113.56</v>
      </c>
    </row>
    <row r="27" s="86" customFormat="1" ht="27" customHeight="1" spans="1:14">
      <c r="A27" s="12">
        <v>23</v>
      </c>
      <c r="B27" s="12" t="s">
        <v>96</v>
      </c>
      <c r="C27" s="28" t="s">
        <v>97</v>
      </c>
      <c r="D27" s="29" t="s">
        <v>98</v>
      </c>
      <c r="E27" s="28" t="s">
        <v>99</v>
      </c>
      <c r="F27" s="18">
        <v>43257</v>
      </c>
      <c r="G27" s="18">
        <v>43286</v>
      </c>
      <c r="H27" s="18">
        <v>44352</v>
      </c>
      <c r="I27" s="18">
        <f t="shared" si="3"/>
        <v>43831</v>
      </c>
      <c r="J27" s="17">
        <v>44012</v>
      </c>
      <c r="K27" s="12">
        <v>182</v>
      </c>
      <c r="L27" s="95">
        <v>1.5</v>
      </c>
      <c r="M27" s="96">
        <v>29.72</v>
      </c>
      <c r="N27" s="97">
        <f t="shared" si="0"/>
        <v>8113.56</v>
      </c>
    </row>
    <row r="28" ht="27" customHeight="1" spans="1:14">
      <c r="A28" s="12">
        <v>24</v>
      </c>
      <c r="B28" s="12">
        <v>521</v>
      </c>
      <c r="C28" s="13" t="s">
        <v>100</v>
      </c>
      <c r="D28" s="14" t="s">
        <v>101</v>
      </c>
      <c r="E28" s="89" t="s">
        <v>102</v>
      </c>
      <c r="F28" s="16">
        <v>43594</v>
      </c>
      <c r="G28" s="17">
        <v>43613</v>
      </c>
      <c r="H28" s="18">
        <f>H26</f>
        <v>44324</v>
      </c>
      <c r="I28" s="18">
        <f t="shared" si="3"/>
        <v>43831</v>
      </c>
      <c r="J28" s="17">
        <v>44012</v>
      </c>
      <c r="K28" s="12">
        <v>182</v>
      </c>
      <c r="L28" s="95">
        <v>1.5</v>
      </c>
      <c r="M28" s="96">
        <v>29.72</v>
      </c>
      <c r="N28" s="97">
        <f t="shared" si="0"/>
        <v>8113.56</v>
      </c>
    </row>
    <row r="29" s="85" customFormat="1" ht="27" customHeight="1" spans="1:35">
      <c r="A29" s="12">
        <v>25</v>
      </c>
      <c r="B29" s="12">
        <v>522</v>
      </c>
      <c r="C29" s="28" t="s">
        <v>103</v>
      </c>
      <c r="D29" s="31" t="s">
        <v>104</v>
      </c>
      <c r="E29" s="89" t="s">
        <v>105</v>
      </c>
      <c r="F29" s="32">
        <v>43218</v>
      </c>
      <c r="G29" s="18">
        <v>43238</v>
      </c>
      <c r="H29" s="18">
        <v>44313</v>
      </c>
      <c r="I29" s="18">
        <f t="shared" si="3"/>
        <v>43831</v>
      </c>
      <c r="J29" s="17">
        <v>44012</v>
      </c>
      <c r="K29" s="12">
        <v>182</v>
      </c>
      <c r="L29" s="95">
        <v>1.5</v>
      </c>
      <c r="M29" s="96">
        <v>29.72</v>
      </c>
      <c r="N29" s="97">
        <f t="shared" si="0"/>
        <v>8113.56</v>
      </c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</row>
    <row r="30" ht="27" customHeight="1" spans="1:14">
      <c r="A30" s="12">
        <v>26</v>
      </c>
      <c r="B30" s="12" t="s">
        <v>106</v>
      </c>
      <c r="C30" s="13" t="s">
        <v>107</v>
      </c>
      <c r="D30" s="14" t="s">
        <v>108</v>
      </c>
      <c r="E30" s="89" t="s">
        <v>109</v>
      </c>
      <c r="F30" s="16">
        <v>43641</v>
      </c>
      <c r="G30" s="17">
        <v>43658</v>
      </c>
      <c r="H30" s="18">
        <v>44371</v>
      </c>
      <c r="I30" s="18">
        <f t="shared" si="3"/>
        <v>43831</v>
      </c>
      <c r="J30" s="17">
        <v>44012</v>
      </c>
      <c r="K30" s="12">
        <v>182</v>
      </c>
      <c r="L30" s="95">
        <v>1.5</v>
      </c>
      <c r="M30" s="96">
        <v>33.57</v>
      </c>
      <c r="N30" s="97">
        <f t="shared" si="0"/>
        <v>9164.61</v>
      </c>
    </row>
    <row r="31" ht="27" customHeight="1" spans="1:14">
      <c r="A31" s="12">
        <v>27</v>
      </c>
      <c r="B31" s="25" t="s">
        <v>110</v>
      </c>
      <c r="C31" s="28" t="s">
        <v>111</v>
      </c>
      <c r="D31" s="14" t="s">
        <v>112</v>
      </c>
      <c r="E31" s="89" t="s">
        <v>113</v>
      </c>
      <c r="F31" s="17">
        <v>43776</v>
      </c>
      <c r="G31" s="18">
        <f>F31</f>
        <v>43776</v>
      </c>
      <c r="H31" s="18">
        <v>44871</v>
      </c>
      <c r="I31" s="18">
        <f t="shared" si="3"/>
        <v>43831</v>
      </c>
      <c r="J31" s="17">
        <v>44012</v>
      </c>
      <c r="K31" s="12">
        <v>182</v>
      </c>
      <c r="L31" s="95">
        <v>1.5</v>
      </c>
      <c r="M31" s="96">
        <v>33.57</v>
      </c>
      <c r="N31" s="97">
        <f t="shared" si="0"/>
        <v>9164.61</v>
      </c>
    </row>
    <row r="32" ht="27" customHeight="1" spans="1:14">
      <c r="A32" s="12">
        <v>28</v>
      </c>
      <c r="B32" s="12">
        <v>526</v>
      </c>
      <c r="C32" s="28" t="s">
        <v>114</v>
      </c>
      <c r="D32" s="14" t="s">
        <v>115</v>
      </c>
      <c r="E32" s="89" t="s">
        <v>116</v>
      </c>
      <c r="F32" s="17">
        <v>43782</v>
      </c>
      <c r="G32" s="18">
        <f>F32</f>
        <v>43782</v>
      </c>
      <c r="H32" s="18">
        <v>44877</v>
      </c>
      <c r="I32" s="18">
        <f t="shared" si="3"/>
        <v>43831</v>
      </c>
      <c r="J32" s="17">
        <v>44012</v>
      </c>
      <c r="K32" s="12">
        <v>182</v>
      </c>
      <c r="L32" s="95">
        <v>1.5</v>
      </c>
      <c r="M32" s="96">
        <v>31.97</v>
      </c>
      <c r="N32" s="97">
        <f t="shared" si="0"/>
        <v>8727.81</v>
      </c>
    </row>
    <row r="33" ht="27" customHeight="1" spans="1:14">
      <c r="A33" s="12">
        <v>29</v>
      </c>
      <c r="B33" s="12">
        <v>601</v>
      </c>
      <c r="C33" s="13" t="s">
        <v>117</v>
      </c>
      <c r="D33" s="14" t="s">
        <v>118</v>
      </c>
      <c r="E33" s="89" t="s">
        <v>119</v>
      </c>
      <c r="F33" s="16">
        <v>43606</v>
      </c>
      <c r="G33" s="17">
        <v>43619</v>
      </c>
      <c r="H33" s="18">
        <v>44701</v>
      </c>
      <c r="I33" s="18">
        <f>I30</f>
        <v>43831</v>
      </c>
      <c r="J33" s="17">
        <f>J30</f>
        <v>44012</v>
      </c>
      <c r="K33" s="12">
        <v>182</v>
      </c>
      <c r="L33" s="95">
        <v>1.5</v>
      </c>
      <c r="M33" s="96">
        <v>29.72</v>
      </c>
      <c r="N33" s="97">
        <f t="shared" si="0"/>
        <v>8113.56</v>
      </c>
    </row>
    <row r="34" ht="27" customHeight="1" spans="1:14">
      <c r="A34" s="12">
        <v>30</v>
      </c>
      <c r="B34" s="12">
        <v>603</v>
      </c>
      <c r="C34" s="13" t="s">
        <v>120</v>
      </c>
      <c r="D34" s="14" t="s">
        <v>121</v>
      </c>
      <c r="E34" s="60" t="s">
        <v>122</v>
      </c>
      <c r="F34" s="16">
        <v>43544</v>
      </c>
      <c r="G34" s="17">
        <v>43567</v>
      </c>
      <c r="H34" s="18">
        <v>44274</v>
      </c>
      <c r="I34" s="18">
        <f>I31</f>
        <v>43831</v>
      </c>
      <c r="J34" s="17">
        <f>J31</f>
        <v>44012</v>
      </c>
      <c r="K34" s="12">
        <v>182</v>
      </c>
      <c r="L34" s="95">
        <v>1.5</v>
      </c>
      <c r="M34" s="96">
        <v>29.72</v>
      </c>
      <c r="N34" s="97">
        <f t="shared" si="0"/>
        <v>8113.56</v>
      </c>
    </row>
    <row r="35" ht="27" customHeight="1" spans="1:14">
      <c r="A35" s="12">
        <v>31</v>
      </c>
      <c r="B35" s="12">
        <v>605</v>
      </c>
      <c r="C35" s="13" t="s">
        <v>123</v>
      </c>
      <c r="D35" s="14" t="s">
        <v>124</v>
      </c>
      <c r="E35" s="89" t="s">
        <v>125</v>
      </c>
      <c r="F35" s="16">
        <v>43544</v>
      </c>
      <c r="G35" s="17">
        <v>43556</v>
      </c>
      <c r="H35" s="18">
        <v>44639</v>
      </c>
      <c r="I35" s="18">
        <f>I32</f>
        <v>43831</v>
      </c>
      <c r="J35" s="17">
        <f>J34</f>
        <v>44012</v>
      </c>
      <c r="K35" s="12">
        <f>K34</f>
        <v>182</v>
      </c>
      <c r="L35" s="95">
        <v>1.5</v>
      </c>
      <c r="M35" s="96">
        <v>29.72</v>
      </c>
      <c r="N35" s="97">
        <f t="shared" si="0"/>
        <v>8113.56</v>
      </c>
    </row>
    <row r="36" ht="27" customHeight="1" spans="1:14">
      <c r="A36" s="12">
        <v>32</v>
      </c>
      <c r="B36" s="12">
        <v>609</v>
      </c>
      <c r="C36" s="13" t="s">
        <v>126</v>
      </c>
      <c r="D36" s="14" t="s">
        <v>127</v>
      </c>
      <c r="E36" s="89" t="s">
        <v>128</v>
      </c>
      <c r="F36" s="17">
        <v>43809</v>
      </c>
      <c r="G36" s="17">
        <f>F36</f>
        <v>43809</v>
      </c>
      <c r="H36" s="18">
        <v>44904</v>
      </c>
      <c r="I36" s="18">
        <f>I33</f>
        <v>43831</v>
      </c>
      <c r="J36" s="17">
        <f>J32</f>
        <v>44012</v>
      </c>
      <c r="K36" s="12">
        <v>182</v>
      </c>
      <c r="L36" s="95">
        <v>1.5</v>
      </c>
      <c r="M36" s="96">
        <v>29.72</v>
      </c>
      <c r="N36" s="97">
        <f t="shared" si="0"/>
        <v>8113.56</v>
      </c>
    </row>
    <row r="37" s="85" customFormat="1" ht="27" customHeight="1" spans="1:35">
      <c r="A37" s="12">
        <v>33</v>
      </c>
      <c r="B37" s="12">
        <v>610</v>
      </c>
      <c r="C37" s="28" t="s">
        <v>129</v>
      </c>
      <c r="D37" s="27" t="s">
        <v>130</v>
      </c>
      <c r="E37" s="60" t="s">
        <v>131</v>
      </c>
      <c r="F37" s="32">
        <v>42755</v>
      </c>
      <c r="G37" s="18">
        <v>42783</v>
      </c>
      <c r="H37" s="18">
        <v>43849</v>
      </c>
      <c r="I37" s="18">
        <f>I33</f>
        <v>43831</v>
      </c>
      <c r="J37" s="17">
        <v>43849</v>
      </c>
      <c r="K37" s="12">
        <v>19</v>
      </c>
      <c r="L37" s="95">
        <v>1.5</v>
      </c>
      <c r="M37" s="96">
        <v>29.72</v>
      </c>
      <c r="N37" s="97">
        <f t="shared" si="0"/>
        <v>847.02</v>
      </c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</row>
    <row r="38" s="85" customFormat="1" ht="27" customHeight="1" spans="1:35">
      <c r="A38" s="12">
        <v>34</v>
      </c>
      <c r="B38" s="12">
        <v>610</v>
      </c>
      <c r="C38" s="92" t="s">
        <v>132</v>
      </c>
      <c r="D38" s="91" t="s">
        <v>133</v>
      </c>
      <c r="E38" s="92" t="s">
        <v>134</v>
      </c>
      <c r="F38" s="32">
        <v>43937</v>
      </c>
      <c r="G38" s="18">
        <v>43937</v>
      </c>
      <c r="H38" s="18">
        <v>45031</v>
      </c>
      <c r="I38" s="18">
        <v>43937</v>
      </c>
      <c r="J38" s="17">
        <f>J34</f>
        <v>44012</v>
      </c>
      <c r="K38" s="12">
        <v>76</v>
      </c>
      <c r="L38" s="95">
        <v>1.5</v>
      </c>
      <c r="M38" s="96">
        <v>29.72</v>
      </c>
      <c r="N38" s="97">
        <f t="shared" si="0"/>
        <v>3388.08</v>
      </c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</row>
    <row r="39" s="86" customFormat="1" ht="27" customHeight="1" spans="1:14">
      <c r="A39" s="12">
        <v>35</v>
      </c>
      <c r="B39" s="12">
        <v>611</v>
      </c>
      <c r="C39" s="28" t="s">
        <v>135</v>
      </c>
      <c r="D39" s="27" t="s">
        <v>136</v>
      </c>
      <c r="E39" s="89" t="s">
        <v>137</v>
      </c>
      <c r="F39" s="32">
        <v>43313</v>
      </c>
      <c r="G39" s="18">
        <v>43325</v>
      </c>
      <c r="H39" s="18">
        <v>44043</v>
      </c>
      <c r="I39" s="18">
        <f>I37</f>
        <v>43831</v>
      </c>
      <c r="J39" s="17">
        <f>J35</f>
        <v>44012</v>
      </c>
      <c r="K39" s="12">
        <v>182</v>
      </c>
      <c r="L39" s="95">
        <v>1.5</v>
      </c>
      <c r="M39" s="96">
        <v>29.72</v>
      </c>
      <c r="N39" s="97">
        <f t="shared" si="0"/>
        <v>8113.56</v>
      </c>
    </row>
    <row r="40" s="85" customFormat="1" ht="27" customHeight="1" spans="1:35">
      <c r="A40" s="12">
        <v>36</v>
      </c>
      <c r="B40" s="12">
        <v>612</v>
      </c>
      <c r="C40" s="25" t="s">
        <v>138</v>
      </c>
      <c r="D40" s="91" t="s">
        <v>139</v>
      </c>
      <c r="E40" s="25" t="s">
        <v>140</v>
      </c>
      <c r="F40" s="93">
        <v>43838</v>
      </c>
      <c r="G40" s="93">
        <v>43838</v>
      </c>
      <c r="H40" s="93">
        <v>44933</v>
      </c>
      <c r="I40" s="93">
        <v>43838</v>
      </c>
      <c r="J40" s="17">
        <f>J36</f>
        <v>44012</v>
      </c>
      <c r="K40" s="12">
        <f>J40-I40+1</f>
        <v>175</v>
      </c>
      <c r="L40" s="95">
        <v>1.5</v>
      </c>
      <c r="M40" s="96">
        <v>29.72</v>
      </c>
      <c r="N40" s="97">
        <f t="shared" si="0"/>
        <v>7801.5</v>
      </c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</row>
    <row r="41" ht="27" customHeight="1" spans="1:14">
      <c r="A41" s="12">
        <v>37</v>
      </c>
      <c r="B41" s="12">
        <v>613</v>
      </c>
      <c r="C41" s="13" t="s">
        <v>141</v>
      </c>
      <c r="D41" s="14" t="s">
        <v>142</v>
      </c>
      <c r="E41" s="89" t="s">
        <v>143</v>
      </c>
      <c r="F41" s="16">
        <v>43544</v>
      </c>
      <c r="G41" s="17">
        <v>43550</v>
      </c>
      <c r="H41" s="18">
        <f>H35</f>
        <v>44639</v>
      </c>
      <c r="I41" s="18">
        <f>I39</f>
        <v>43831</v>
      </c>
      <c r="J41" s="17">
        <f>J35</f>
        <v>44012</v>
      </c>
      <c r="K41" s="12">
        <f>K35</f>
        <v>182</v>
      </c>
      <c r="L41" s="95">
        <v>1.5</v>
      </c>
      <c r="M41" s="96">
        <v>29.72</v>
      </c>
      <c r="N41" s="97">
        <f t="shared" si="0"/>
        <v>8113.56</v>
      </c>
    </row>
    <row r="42" s="85" customFormat="1" ht="27" customHeight="1" spans="1:35">
      <c r="A42" s="12">
        <v>38</v>
      </c>
      <c r="B42" s="12">
        <v>615</v>
      </c>
      <c r="C42" s="28" t="s">
        <v>144</v>
      </c>
      <c r="D42" s="27" t="s">
        <v>145</v>
      </c>
      <c r="E42" s="89" t="s">
        <v>146</v>
      </c>
      <c r="F42" s="32">
        <v>43037</v>
      </c>
      <c r="G42" s="18">
        <v>43066</v>
      </c>
      <c r="H42" s="18">
        <v>44132</v>
      </c>
      <c r="I42" s="18">
        <v>43831</v>
      </c>
      <c r="J42" s="17">
        <f>J36</f>
        <v>44012</v>
      </c>
      <c r="K42" s="12">
        <f>K36</f>
        <v>182</v>
      </c>
      <c r="L42" s="95">
        <v>1.5</v>
      </c>
      <c r="M42" s="96">
        <v>29.72</v>
      </c>
      <c r="N42" s="97">
        <f t="shared" si="0"/>
        <v>8113.56</v>
      </c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</row>
    <row r="43" ht="27" customHeight="1" spans="1:14">
      <c r="A43" s="12">
        <v>39</v>
      </c>
      <c r="B43" s="12">
        <v>616</v>
      </c>
      <c r="C43" s="13" t="s">
        <v>147</v>
      </c>
      <c r="D43" s="14" t="s">
        <v>148</v>
      </c>
      <c r="E43" s="89" t="s">
        <v>149</v>
      </c>
      <c r="F43" s="16">
        <v>43544</v>
      </c>
      <c r="G43" s="17">
        <v>43559</v>
      </c>
      <c r="H43" s="18">
        <f>H34</f>
        <v>44274</v>
      </c>
      <c r="I43" s="18">
        <f t="shared" ref="I43:I54" si="4">I41</f>
        <v>43831</v>
      </c>
      <c r="J43" s="17">
        <f>J41</f>
        <v>44012</v>
      </c>
      <c r="K43" s="12">
        <v>182</v>
      </c>
      <c r="L43" s="95">
        <v>1.5</v>
      </c>
      <c r="M43" s="96">
        <v>29.72</v>
      </c>
      <c r="N43" s="97">
        <f t="shared" si="0"/>
        <v>8113.56</v>
      </c>
    </row>
    <row r="44" s="86" customFormat="1" ht="27" customHeight="1" spans="1:14">
      <c r="A44" s="12">
        <v>40</v>
      </c>
      <c r="B44" s="12">
        <v>618</v>
      </c>
      <c r="C44" s="28" t="s">
        <v>150</v>
      </c>
      <c r="D44" s="27" t="s">
        <v>151</v>
      </c>
      <c r="E44" s="60" t="s">
        <v>152</v>
      </c>
      <c r="F44" s="18">
        <v>43421</v>
      </c>
      <c r="G44" s="18">
        <v>43451</v>
      </c>
      <c r="H44" s="18">
        <v>44151</v>
      </c>
      <c r="I44" s="18">
        <f t="shared" si="4"/>
        <v>43831</v>
      </c>
      <c r="J44" s="17">
        <f>J42</f>
        <v>44012</v>
      </c>
      <c r="K44" s="12">
        <f t="shared" ref="K44:K48" si="5">K39</f>
        <v>182</v>
      </c>
      <c r="L44" s="95">
        <v>1.5</v>
      </c>
      <c r="M44" s="96">
        <v>29.72</v>
      </c>
      <c r="N44" s="97">
        <f t="shared" si="0"/>
        <v>8113.56</v>
      </c>
    </row>
    <row r="45" ht="27" customHeight="1" spans="1:14">
      <c r="A45" s="12">
        <v>41</v>
      </c>
      <c r="B45" s="12">
        <v>619</v>
      </c>
      <c r="C45" s="33" t="s">
        <v>153</v>
      </c>
      <c r="D45" s="14" t="s">
        <v>154</v>
      </c>
      <c r="E45" s="89" t="s">
        <v>155</v>
      </c>
      <c r="F45" s="16">
        <v>43598</v>
      </c>
      <c r="G45" s="17">
        <v>43627</v>
      </c>
      <c r="H45" s="18">
        <v>44328</v>
      </c>
      <c r="I45" s="18">
        <f t="shared" si="4"/>
        <v>43831</v>
      </c>
      <c r="J45" s="17">
        <f>J43</f>
        <v>44012</v>
      </c>
      <c r="K45" s="12">
        <v>182</v>
      </c>
      <c r="L45" s="95">
        <v>1.5</v>
      </c>
      <c r="M45" s="96">
        <v>29.72</v>
      </c>
      <c r="N45" s="97">
        <f t="shared" si="0"/>
        <v>8113.56</v>
      </c>
    </row>
    <row r="46" ht="27" customHeight="1" spans="1:14">
      <c r="A46" s="12">
        <v>42</v>
      </c>
      <c r="B46" s="25">
        <v>620</v>
      </c>
      <c r="C46" s="13" t="s">
        <v>156</v>
      </c>
      <c r="D46" s="14" t="s">
        <v>157</v>
      </c>
      <c r="E46" s="89" t="s">
        <v>158</v>
      </c>
      <c r="F46" s="16">
        <v>43544</v>
      </c>
      <c r="G46" s="17">
        <v>43550</v>
      </c>
      <c r="H46" s="18">
        <f>H43</f>
        <v>44274</v>
      </c>
      <c r="I46" s="18">
        <f t="shared" si="4"/>
        <v>43831</v>
      </c>
      <c r="J46" s="17">
        <f>J45</f>
        <v>44012</v>
      </c>
      <c r="K46" s="12">
        <f t="shared" si="5"/>
        <v>182</v>
      </c>
      <c r="L46" s="95">
        <v>1.5</v>
      </c>
      <c r="M46" s="96">
        <v>29.72</v>
      </c>
      <c r="N46" s="97">
        <f t="shared" si="0"/>
        <v>8113.56</v>
      </c>
    </row>
    <row r="47" ht="27" customHeight="1" spans="1:14">
      <c r="A47" s="12">
        <v>43</v>
      </c>
      <c r="B47" s="25">
        <v>621</v>
      </c>
      <c r="C47" s="13" t="s">
        <v>159</v>
      </c>
      <c r="D47" s="14" t="s">
        <v>160</v>
      </c>
      <c r="E47" s="89" t="s">
        <v>161</v>
      </c>
      <c r="F47" s="16">
        <v>43544</v>
      </c>
      <c r="G47" s="17">
        <v>43556</v>
      </c>
      <c r="H47" s="18">
        <f>H46</f>
        <v>44274</v>
      </c>
      <c r="I47" s="18">
        <f t="shared" si="4"/>
        <v>43831</v>
      </c>
      <c r="J47" s="17">
        <f>J46</f>
        <v>44012</v>
      </c>
      <c r="K47" s="12">
        <f t="shared" si="5"/>
        <v>182</v>
      </c>
      <c r="L47" s="95">
        <v>1.5</v>
      </c>
      <c r="M47" s="96">
        <v>29.72</v>
      </c>
      <c r="N47" s="97">
        <f t="shared" si="0"/>
        <v>8113.56</v>
      </c>
    </row>
    <row r="48" ht="27" customHeight="1" spans="1:14">
      <c r="A48" s="12">
        <v>44</v>
      </c>
      <c r="B48" s="25">
        <v>622</v>
      </c>
      <c r="C48" s="13" t="s">
        <v>162</v>
      </c>
      <c r="D48" s="14" t="s">
        <v>163</v>
      </c>
      <c r="E48" s="89" t="s">
        <v>164</v>
      </c>
      <c r="F48" s="16">
        <v>43544</v>
      </c>
      <c r="G48" s="17">
        <v>43551</v>
      </c>
      <c r="H48" s="18">
        <f>H47</f>
        <v>44274</v>
      </c>
      <c r="I48" s="18">
        <f t="shared" si="4"/>
        <v>43831</v>
      </c>
      <c r="J48" s="17">
        <f>J47</f>
        <v>44012</v>
      </c>
      <c r="K48" s="12">
        <f t="shared" si="5"/>
        <v>182</v>
      </c>
      <c r="L48" s="95">
        <v>1.5</v>
      </c>
      <c r="M48" s="96">
        <v>29.72</v>
      </c>
      <c r="N48" s="97">
        <f t="shared" si="0"/>
        <v>8113.56</v>
      </c>
    </row>
    <row r="49" ht="27" customHeight="1" spans="1:14">
      <c r="A49" s="12">
        <v>45</v>
      </c>
      <c r="B49" s="12">
        <v>623</v>
      </c>
      <c r="C49" s="13" t="s">
        <v>165</v>
      </c>
      <c r="D49" s="14" t="s">
        <v>166</v>
      </c>
      <c r="E49" s="89" t="s">
        <v>167</v>
      </c>
      <c r="F49" s="16">
        <v>43544</v>
      </c>
      <c r="G49" s="17">
        <v>43550</v>
      </c>
      <c r="H49" s="18">
        <f>H47</f>
        <v>44274</v>
      </c>
      <c r="I49" s="18">
        <f t="shared" si="4"/>
        <v>43831</v>
      </c>
      <c r="J49" s="17">
        <v>43947</v>
      </c>
      <c r="K49" s="12">
        <f>J49-I49+1</f>
        <v>117</v>
      </c>
      <c r="L49" s="95">
        <v>1.5</v>
      </c>
      <c r="M49" s="96">
        <v>29.72</v>
      </c>
      <c r="N49" s="97">
        <f t="shared" si="0"/>
        <v>5215.86</v>
      </c>
    </row>
    <row r="50" ht="27" customHeight="1" spans="1:35">
      <c r="A50" s="12">
        <v>46</v>
      </c>
      <c r="B50" s="12">
        <v>623</v>
      </c>
      <c r="C50" s="25" t="s">
        <v>168</v>
      </c>
      <c r="D50" s="91" t="s">
        <v>169</v>
      </c>
      <c r="E50" s="75" t="s">
        <v>170</v>
      </c>
      <c r="F50" s="16">
        <v>43965</v>
      </c>
      <c r="G50" s="17">
        <v>43965</v>
      </c>
      <c r="H50" s="18">
        <v>45059</v>
      </c>
      <c r="I50" s="18">
        <v>43965</v>
      </c>
      <c r="J50" s="17">
        <v>44012</v>
      </c>
      <c r="K50" s="12">
        <v>48</v>
      </c>
      <c r="L50" s="95">
        <v>1.5</v>
      </c>
      <c r="M50" s="96">
        <v>29.72</v>
      </c>
      <c r="N50" s="97">
        <f t="shared" si="0"/>
        <v>2139.84</v>
      </c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</row>
    <row r="51" ht="27" customHeight="1" spans="1:35">
      <c r="A51" s="12">
        <v>47</v>
      </c>
      <c r="B51" s="12">
        <v>625</v>
      </c>
      <c r="C51" s="13" t="s">
        <v>171</v>
      </c>
      <c r="D51" s="14" t="s">
        <v>172</v>
      </c>
      <c r="E51" s="89" t="s">
        <v>173</v>
      </c>
      <c r="F51" s="16">
        <v>43606</v>
      </c>
      <c r="G51" s="17">
        <v>43622</v>
      </c>
      <c r="H51" s="18">
        <v>44336</v>
      </c>
      <c r="I51" s="18">
        <f>I48</f>
        <v>43831</v>
      </c>
      <c r="J51" s="17">
        <v>44012</v>
      </c>
      <c r="K51" s="12">
        <v>182</v>
      </c>
      <c r="L51" s="95">
        <v>1.5</v>
      </c>
      <c r="M51" s="96">
        <v>29.72</v>
      </c>
      <c r="N51" s="97">
        <f t="shared" si="0"/>
        <v>8113.56</v>
      </c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</row>
    <row r="52" s="86" customFormat="1" ht="27" customHeight="1" spans="1:14">
      <c r="A52" s="12">
        <v>48</v>
      </c>
      <c r="B52" s="12" t="s">
        <v>174</v>
      </c>
      <c r="C52" s="28" t="s">
        <v>175</v>
      </c>
      <c r="D52" s="31" t="s">
        <v>176</v>
      </c>
      <c r="E52" s="60" t="s">
        <v>177</v>
      </c>
      <c r="F52" s="18">
        <v>43478</v>
      </c>
      <c r="G52" s="18">
        <v>43507</v>
      </c>
      <c r="H52" s="18">
        <v>44208</v>
      </c>
      <c r="I52" s="18">
        <f>I49</f>
        <v>43831</v>
      </c>
      <c r="J52" s="17">
        <f>J44</f>
        <v>44012</v>
      </c>
      <c r="K52" s="12">
        <f>K46</f>
        <v>182</v>
      </c>
      <c r="L52" s="95">
        <v>1.5</v>
      </c>
      <c r="M52" s="96">
        <v>29.72</v>
      </c>
      <c r="N52" s="97">
        <f t="shared" si="0"/>
        <v>8113.56</v>
      </c>
    </row>
    <row r="53" s="86" customFormat="1" ht="27" customHeight="1" spans="1:14">
      <c r="A53" s="12">
        <v>49</v>
      </c>
      <c r="B53" s="12" t="s">
        <v>178</v>
      </c>
      <c r="C53" s="26" t="s">
        <v>179</v>
      </c>
      <c r="D53" s="31" t="s">
        <v>133</v>
      </c>
      <c r="E53" s="89" t="s">
        <v>180</v>
      </c>
      <c r="F53" s="18">
        <v>43457</v>
      </c>
      <c r="G53" s="18">
        <v>43486</v>
      </c>
      <c r="H53" s="18">
        <v>44187</v>
      </c>
      <c r="I53" s="18">
        <f t="shared" si="4"/>
        <v>43831</v>
      </c>
      <c r="J53" s="17">
        <f>J44</f>
        <v>44012</v>
      </c>
      <c r="K53" s="12">
        <f>K47</f>
        <v>182</v>
      </c>
      <c r="L53" s="95">
        <v>1.5</v>
      </c>
      <c r="M53" s="96">
        <v>29.72</v>
      </c>
      <c r="N53" s="97">
        <f t="shared" si="0"/>
        <v>8113.56</v>
      </c>
    </row>
    <row r="54" ht="27" customHeight="1" spans="1:35">
      <c r="A54" s="12">
        <v>50</v>
      </c>
      <c r="B54" s="12">
        <v>629</v>
      </c>
      <c r="C54" s="13" t="s">
        <v>181</v>
      </c>
      <c r="D54" s="14" t="s">
        <v>182</v>
      </c>
      <c r="E54" s="89" t="s">
        <v>183</v>
      </c>
      <c r="F54" s="16">
        <v>43544</v>
      </c>
      <c r="G54" s="17">
        <v>43550</v>
      </c>
      <c r="H54" s="18">
        <f>H49</f>
        <v>44274</v>
      </c>
      <c r="I54" s="18">
        <f t="shared" si="4"/>
        <v>43831</v>
      </c>
      <c r="J54" s="17">
        <f>J51</f>
        <v>44012</v>
      </c>
      <c r="K54" s="12">
        <f>K48</f>
        <v>182</v>
      </c>
      <c r="L54" s="95">
        <v>1.5</v>
      </c>
      <c r="M54" s="96">
        <v>29.72</v>
      </c>
      <c r="N54" s="97">
        <f t="shared" si="0"/>
        <v>8113.56</v>
      </c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</row>
  </sheetData>
  <mergeCells count="3">
    <mergeCell ref="A1:N1"/>
    <mergeCell ref="A2:N2"/>
    <mergeCell ref="A4:M4"/>
  </mergeCells>
  <printOptions horizontalCentered="1"/>
  <pageMargins left="0.118055555555556" right="0.118055555555556" top="0.55" bottom="0.393055555555556" header="0.313888888888889" footer="0.313888888888889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"/>
  <sheetViews>
    <sheetView topLeftCell="A10" workbookViewId="0">
      <selection activeCell="K37" sqref="K37"/>
    </sheetView>
  </sheetViews>
  <sheetFormatPr defaultColWidth="9" defaultRowHeight="13.5"/>
  <cols>
    <col min="1" max="1" width="3.625" style="52" customWidth="1"/>
    <col min="2" max="2" width="6" style="52" customWidth="1"/>
    <col min="3" max="3" width="6.5" style="52" customWidth="1"/>
    <col min="4" max="4" width="16.375" style="52" customWidth="1"/>
    <col min="5" max="5" width="27" style="52" customWidth="1"/>
    <col min="6" max="6" width="9.75" style="52" customWidth="1"/>
    <col min="7" max="7" width="9.5" style="52" customWidth="1"/>
    <col min="8" max="8" width="9.375" style="52" customWidth="1"/>
    <col min="9" max="9" width="9.5" style="52" customWidth="1"/>
    <col min="10" max="10" width="10.25" style="52" customWidth="1"/>
    <col min="11" max="11" width="5" style="52" customWidth="1"/>
    <col min="12" max="12" width="7.75" style="52" customWidth="1"/>
    <col min="13" max="13" width="5.75" style="52" customWidth="1"/>
    <col min="14" max="14" width="9.625" style="52" customWidth="1"/>
    <col min="15" max="16384" width="9" style="52"/>
  </cols>
  <sheetData>
    <row r="1" ht="39" customHeight="1" spans="1:14">
      <c r="A1" s="53" t="s">
        <v>184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ht="28.5" customHeight="1" spans="1:14">
      <c r="A2" s="54" t="s">
        <v>185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ht="51" customHeight="1" spans="1:14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 t="s">
        <v>7</v>
      </c>
      <c r="G3" s="56" t="s">
        <v>8</v>
      </c>
      <c r="H3" s="56" t="s">
        <v>9</v>
      </c>
      <c r="I3" s="56" t="s">
        <v>186</v>
      </c>
      <c r="J3" s="56" t="s">
        <v>187</v>
      </c>
      <c r="K3" s="56" t="s">
        <v>12</v>
      </c>
      <c r="L3" s="56" t="s">
        <v>188</v>
      </c>
      <c r="M3" s="56" t="s">
        <v>189</v>
      </c>
      <c r="N3" s="56" t="s">
        <v>190</v>
      </c>
    </row>
    <row r="4" ht="23.25" customHeight="1" spans="1:14">
      <c r="A4" s="56" t="s">
        <v>16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81">
        <f>SUM(N5:N50)</f>
        <v>95700</v>
      </c>
    </row>
    <row r="5" ht="23.25" customHeight="1" spans="1:14">
      <c r="A5" s="56">
        <v>1</v>
      </c>
      <c r="B5" s="57">
        <v>501</v>
      </c>
      <c r="C5" s="58" t="s">
        <v>17</v>
      </c>
      <c r="D5" s="59" t="s">
        <v>18</v>
      </c>
      <c r="E5" s="60" t="s">
        <v>19</v>
      </c>
      <c r="F5" s="61">
        <v>43584</v>
      </c>
      <c r="G5" s="62">
        <v>43607</v>
      </c>
      <c r="H5" s="63">
        <v>44314</v>
      </c>
      <c r="I5" s="63">
        <v>43831</v>
      </c>
      <c r="J5" s="62">
        <v>44012</v>
      </c>
      <c r="K5" s="57">
        <v>182</v>
      </c>
      <c r="L5" s="82">
        <v>12</v>
      </c>
      <c r="M5" s="83">
        <v>29.72</v>
      </c>
      <c r="N5" s="82">
        <f t="shared" ref="N5:N50" si="0">L5*K5</f>
        <v>2184</v>
      </c>
    </row>
    <row r="6" ht="23.25" customHeight="1" spans="1:14">
      <c r="A6" s="56">
        <v>2</v>
      </c>
      <c r="B6" s="57">
        <v>503</v>
      </c>
      <c r="C6" s="58" t="s">
        <v>20</v>
      </c>
      <c r="D6" s="59" t="s">
        <v>21</v>
      </c>
      <c r="E6" s="60" t="s">
        <v>22</v>
      </c>
      <c r="F6" s="61">
        <v>43584</v>
      </c>
      <c r="G6" s="62">
        <v>43613</v>
      </c>
      <c r="H6" s="63">
        <v>44314</v>
      </c>
      <c r="I6" s="63">
        <v>43831</v>
      </c>
      <c r="J6" s="62">
        <f t="shared" ref="J6:J22" si="1">J5</f>
        <v>44012</v>
      </c>
      <c r="K6" s="57">
        <v>182</v>
      </c>
      <c r="L6" s="82">
        <v>12</v>
      </c>
      <c r="M6" s="83">
        <v>29.72</v>
      </c>
      <c r="N6" s="82">
        <f t="shared" si="0"/>
        <v>2184</v>
      </c>
    </row>
    <row r="7" ht="23.25" customHeight="1" spans="1:14">
      <c r="A7" s="56">
        <v>3</v>
      </c>
      <c r="B7" s="57" t="s">
        <v>23</v>
      </c>
      <c r="C7" s="58" t="s">
        <v>24</v>
      </c>
      <c r="D7" s="59" t="s">
        <v>25</v>
      </c>
      <c r="E7" s="60" t="s">
        <v>26</v>
      </c>
      <c r="F7" s="61">
        <v>43586</v>
      </c>
      <c r="G7" s="62">
        <v>43614</v>
      </c>
      <c r="H7" s="63">
        <v>44316</v>
      </c>
      <c r="I7" s="63">
        <v>43831</v>
      </c>
      <c r="J7" s="62">
        <f t="shared" si="1"/>
        <v>44012</v>
      </c>
      <c r="K7" s="57">
        <v>182</v>
      </c>
      <c r="L7" s="82">
        <v>12</v>
      </c>
      <c r="M7" s="83">
        <v>29.72</v>
      </c>
      <c r="N7" s="82">
        <f t="shared" si="0"/>
        <v>2184</v>
      </c>
    </row>
    <row r="8" ht="23.25" customHeight="1" spans="1:14">
      <c r="A8" s="56">
        <v>4</v>
      </c>
      <c r="B8" s="57" t="s">
        <v>27</v>
      </c>
      <c r="C8" s="58" t="s">
        <v>28</v>
      </c>
      <c r="D8" s="59" t="s">
        <v>29</v>
      </c>
      <c r="E8" s="60" t="s">
        <v>30</v>
      </c>
      <c r="F8" s="61">
        <v>43584</v>
      </c>
      <c r="G8" s="62">
        <v>43609</v>
      </c>
      <c r="H8" s="63">
        <v>44679</v>
      </c>
      <c r="I8" s="63">
        <v>43831</v>
      </c>
      <c r="J8" s="62">
        <f t="shared" si="1"/>
        <v>44012</v>
      </c>
      <c r="K8" s="57">
        <v>182</v>
      </c>
      <c r="L8" s="82">
        <v>12</v>
      </c>
      <c r="M8" s="83">
        <v>29.72</v>
      </c>
      <c r="N8" s="82">
        <f t="shared" si="0"/>
        <v>2184</v>
      </c>
    </row>
    <row r="9" ht="23.25" customHeight="1" spans="1:14">
      <c r="A9" s="56">
        <v>5</v>
      </c>
      <c r="B9" s="57" t="s">
        <v>31</v>
      </c>
      <c r="C9" s="58" t="s">
        <v>32</v>
      </c>
      <c r="D9" s="59" t="s">
        <v>33</v>
      </c>
      <c r="E9" s="60" t="s">
        <v>34</v>
      </c>
      <c r="F9" s="61">
        <v>43584</v>
      </c>
      <c r="G9" s="62">
        <v>43600</v>
      </c>
      <c r="H9" s="63">
        <v>44679</v>
      </c>
      <c r="I9" s="63">
        <v>43831</v>
      </c>
      <c r="J9" s="62">
        <f t="shared" si="1"/>
        <v>44012</v>
      </c>
      <c r="K9" s="57">
        <v>182</v>
      </c>
      <c r="L9" s="82">
        <v>12</v>
      </c>
      <c r="M9" s="83">
        <v>29.72</v>
      </c>
      <c r="N9" s="82">
        <f t="shared" si="0"/>
        <v>2184</v>
      </c>
    </row>
    <row r="10" ht="23.25" customHeight="1" spans="1:14">
      <c r="A10" s="56">
        <v>6</v>
      </c>
      <c r="B10" s="57" t="s">
        <v>35</v>
      </c>
      <c r="C10" s="58" t="s">
        <v>36</v>
      </c>
      <c r="D10" s="59" t="s">
        <v>37</v>
      </c>
      <c r="E10" s="60" t="s">
        <v>38</v>
      </c>
      <c r="F10" s="61">
        <v>43586</v>
      </c>
      <c r="G10" s="62">
        <v>43614</v>
      </c>
      <c r="H10" s="63">
        <v>44681</v>
      </c>
      <c r="I10" s="63">
        <v>43831</v>
      </c>
      <c r="J10" s="62">
        <f t="shared" si="1"/>
        <v>44012</v>
      </c>
      <c r="K10" s="57">
        <v>182</v>
      </c>
      <c r="L10" s="82">
        <v>12</v>
      </c>
      <c r="M10" s="83">
        <v>29.72</v>
      </c>
      <c r="N10" s="82">
        <f t="shared" si="0"/>
        <v>2184</v>
      </c>
    </row>
    <row r="11" ht="23.25" customHeight="1" spans="1:14">
      <c r="A11" s="56">
        <v>7</v>
      </c>
      <c r="B11" s="57">
        <v>509</v>
      </c>
      <c r="C11" s="58" t="s">
        <v>39</v>
      </c>
      <c r="D11" s="59" t="s">
        <v>40</v>
      </c>
      <c r="E11" s="60" t="s">
        <v>41</v>
      </c>
      <c r="F11" s="61">
        <v>43584</v>
      </c>
      <c r="G11" s="62">
        <v>43607</v>
      </c>
      <c r="H11" s="63">
        <v>44314</v>
      </c>
      <c r="I11" s="63">
        <v>43831</v>
      </c>
      <c r="J11" s="62">
        <f t="shared" si="1"/>
        <v>44012</v>
      </c>
      <c r="K11" s="57">
        <v>182</v>
      </c>
      <c r="L11" s="82">
        <v>12</v>
      </c>
      <c r="M11" s="83">
        <v>29.72</v>
      </c>
      <c r="N11" s="82">
        <f t="shared" si="0"/>
        <v>2184</v>
      </c>
    </row>
    <row r="12" ht="23.25" customHeight="1" spans="1:14">
      <c r="A12" s="56">
        <v>8</v>
      </c>
      <c r="B12" s="57">
        <v>510</v>
      </c>
      <c r="C12" s="58" t="s">
        <v>42</v>
      </c>
      <c r="D12" s="59" t="s">
        <v>43</v>
      </c>
      <c r="E12" s="60" t="s">
        <v>44</v>
      </c>
      <c r="F12" s="61">
        <v>43641</v>
      </c>
      <c r="G12" s="62">
        <v>43654</v>
      </c>
      <c r="H12" s="63">
        <v>44371</v>
      </c>
      <c r="I12" s="63">
        <v>43831</v>
      </c>
      <c r="J12" s="62">
        <f t="shared" si="1"/>
        <v>44012</v>
      </c>
      <c r="K12" s="57">
        <v>182</v>
      </c>
      <c r="L12" s="82">
        <v>12</v>
      </c>
      <c r="M12" s="83">
        <v>29.72</v>
      </c>
      <c r="N12" s="82">
        <f t="shared" si="0"/>
        <v>2184</v>
      </c>
    </row>
    <row r="13" s="48" customFormat="1" ht="27" customHeight="1" spans="1:14">
      <c r="A13" s="56">
        <v>9</v>
      </c>
      <c r="B13" s="10" t="s">
        <v>45</v>
      </c>
      <c r="C13" s="64" t="s">
        <v>46</v>
      </c>
      <c r="D13" s="65" t="s">
        <v>47</v>
      </c>
      <c r="E13" s="66" t="s">
        <v>48</v>
      </c>
      <c r="F13" s="67">
        <v>42757</v>
      </c>
      <c r="G13" s="68">
        <v>42787</v>
      </c>
      <c r="H13" s="68">
        <v>43851</v>
      </c>
      <c r="I13" s="63">
        <v>43831</v>
      </c>
      <c r="J13" s="62">
        <v>43851</v>
      </c>
      <c r="K13" s="57">
        <f>J13-I13+1</f>
        <v>21</v>
      </c>
      <c r="L13" s="82">
        <v>12</v>
      </c>
      <c r="M13" s="83">
        <v>29.72</v>
      </c>
      <c r="N13" s="82">
        <f t="shared" si="0"/>
        <v>252</v>
      </c>
    </row>
    <row r="14" s="49" customFormat="1" ht="24.95" customHeight="1" spans="1:14">
      <c r="A14" s="56">
        <v>10</v>
      </c>
      <c r="B14" s="57" t="s">
        <v>52</v>
      </c>
      <c r="C14" s="57" t="s">
        <v>53</v>
      </c>
      <c r="D14" s="69" t="s">
        <v>54</v>
      </c>
      <c r="E14" s="57" t="s">
        <v>55</v>
      </c>
      <c r="F14" s="63">
        <v>43896</v>
      </c>
      <c r="G14" s="63">
        <v>43896</v>
      </c>
      <c r="H14" s="63">
        <v>44990</v>
      </c>
      <c r="I14" s="63">
        <v>43896</v>
      </c>
      <c r="J14" s="62">
        <v>44012</v>
      </c>
      <c r="K14" s="57">
        <f>J14-I14+1</f>
        <v>117</v>
      </c>
      <c r="L14" s="82">
        <v>12</v>
      </c>
      <c r="M14" s="83">
        <v>29.72</v>
      </c>
      <c r="N14" s="82">
        <f t="shared" si="0"/>
        <v>1404</v>
      </c>
    </row>
    <row r="15" s="49" customFormat="1" ht="24.95" customHeight="1" spans="1:14">
      <c r="A15" s="56">
        <v>11</v>
      </c>
      <c r="B15" s="57" t="s">
        <v>56</v>
      </c>
      <c r="C15" s="58" t="s">
        <v>57</v>
      </c>
      <c r="D15" s="59" t="s">
        <v>58</v>
      </c>
      <c r="E15" s="60" t="s">
        <v>59</v>
      </c>
      <c r="F15" s="61">
        <v>43633</v>
      </c>
      <c r="G15" s="62">
        <v>43641</v>
      </c>
      <c r="H15" s="63">
        <v>44363</v>
      </c>
      <c r="I15" s="63">
        <v>43831</v>
      </c>
      <c r="J15" s="62">
        <v>44012</v>
      </c>
      <c r="K15" s="57">
        <v>182</v>
      </c>
      <c r="L15" s="82">
        <v>12</v>
      </c>
      <c r="M15" s="83">
        <v>29.72</v>
      </c>
      <c r="N15" s="82">
        <f t="shared" si="0"/>
        <v>2184</v>
      </c>
    </row>
    <row r="16" s="49" customFormat="1" ht="24.95" customHeight="1" spans="1:14">
      <c r="A16" s="56">
        <v>12</v>
      </c>
      <c r="B16" s="57" t="s">
        <v>60</v>
      </c>
      <c r="C16" s="58" t="s">
        <v>61</v>
      </c>
      <c r="D16" s="59" t="s">
        <v>62</v>
      </c>
      <c r="E16" s="60" t="s">
        <v>63</v>
      </c>
      <c r="F16" s="61">
        <v>43633</v>
      </c>
      <c r="G16" s="62">
        <v>43642</v>
      </c>
      <c r="H16" s="63">
        <v>44363</v>
      </c>
      <c r="I16" s="63">
        <v>43831</v>
      </c>
      <c r="J16" s="62">
        <f t="shared" si="1"/>
        <v>44012</v>
      </c>
      <c r="K16" s="57">
        <v>182</v>
      </c>
      <c r="L16" s="82">
        <v>12</v>
      </c>
      <c r="M16" s="83">
        <v>29.72</v>
      </c>
      <c r="N16" s="82">
        <f t="shared" si="0"/>
        <v>2184</v>
      </c>
    </row>
    <row r="17" s="49" customFormat="1" ht="24.95" customHeight="1" spans="1:14">
      <c r="A17" s="56">
        <v>13</v>
      </c>
      <c r="B17" s="57">
        <v>513</v>
      </c>
      <c r="C17" s="58" t="s">
        <v>64</v>
      </c>
      <c r="D17" s="59" t="s">
        <v>65</v>
      </c>
      <c r="E17" s="60" t="s">
        <v>66</v>
      </c>
      <c r="F17" s="61">
        <v>43641</v>
      </c>
      <c r="G17" s="62">
        <v>43655</v>
      </c>
      <c r="H17" s="63">
        <v>44371</v>
      </c>
      <c r="I17" s="63">
        <v>43831</v>
      </c>
      <c r="J17" s="62">
        <f t="shared" si="1"/>
        <v>44012</v>
      </c>
      <c r="K17" s="57">
        <v>182</v>
      </c>
      <c r="L17" s="82">
        <v>12</v>
      </c>
      <c r="M17" s="83">
        <v>29.72</v>
      </c>
      <c r="N17" s="82">
        <f t="shared" si="0"/>
        <v>2184</v>
      </c>
    </row>
    <row r="18" s="49" customFormat="1" ht="24.95" customHeight="1" spans="1:14">
      <c r="A18" s="56">
        <v>14</v>
      </c>
      <c r="B18" s="57" t="s">
        <v>67</v>
      </c>
      <c r="C18" s="58" t="s">
        <v>68</v>
      </c>
      <c r="D18" s="59" t="s">
        <v>69</v>
      </c>
      <c r="E18" s="60" t="s">
        <v>70</v>
      </c>
      <c r="F18" s="61">
        <v>43544</v>
      </c>
      <c r="G18" s="62">
        <v>43551</v>
      </c>
      <c r="H18" s="63">
        <v>44274</v>
      </c>
      <c r="I18" s="63">
        <f t="shared" ref="I18:I30" si="2">I17</f>
        <v>43831</v>
      </c>
      <c r="J18" s="62">
        <f t="shared" si="1"/>
        <v>44012</v>
      </c>
      <c r="K18" s="57">
        <v>182</v>
      </c>
      <c r="L18" s="82">
        <v>12</v>
      </c>
      <c r="M18" s="83">
        <v>29.72</v>
      </c>
      <c r="N18" s="82">
        <f t="shared" si="0"/>
        <v>2184</v>
      </c>
    </row>
    <row r="19" s="49" customFormat="1" ht="24.95" customHeight="1" spans="1:14">
      <c r="A19" s="56">
        <v>15</v>
      </c>
      <c r="B19" s="57" t="s">
        <v>71</v>
      </c>
      <c r="C19" s="58" t="s">
        <v>72</v>
      </c>
      <c r="D19" s="59" t="s">
        <v>73</v>
      </c>
      <c r="E19" s="60" t="s">
        <v>74</v>
      </c>
      <c r="F19" s="61">
        <v>43594</v>
      </c>
      <c r="G19" s="62">
        <v>43621</v>
      </c>
      <c r="H19" s="63">
        <v>44324</v>
      </c>
      <c r="I19" s="63">
        <f t="shared" si="2"/>
        <v>43831</v>
      </c>
      <c r="J19" s="62">
        <f t="shared" si="1"/>
        <v>44012</v>
      </c>
      <c r="K19" s="57">
        <v>182</v>
      </c>
      <c r="L19" s="82">
        <v>12</v>
      </c>
      <c r="M19" s="83">
        <v>29.72</v>
      </c>
      <c r="N19" s="82">
        <f t="shared" si="0"/>
        <v>2184</v>
      </c>
    </row>
    <row r="20" s="49" customFormat="1" ht="24.95" customHeight="1" spans="1:14">
      <c r="A20" s="56">
        <v>16</v>
      </c>
      <c r="B20" s="57">
        <v>516</v>
      </c>
      <c r="C20" s="57" t="s">
        <v>75</v>
      </c>
      <c r="D20" s="69" t="s">
        <v>76</v>
      </c>
      <c r="E20" s="57" t="s">
        <v>77</v>
      </c>
      <c r="F20" s="61">
        <v>43894</v>
      </c>
      <c r="G20" s="62">
        <v>43894</v>
      </c>
      <c r="H20" s="63">
        <v>44988</v>
      </c>
      <c r="I20" s="61">
        <v>43894</v>
      </c>
      <c r="J20" s="62">
        <f t="shared" si="1"/>
        <v>44012</v>
      </c>
      <c r="K20" s="57">
        <v>119</v>
      </c>
      <c r="L20" s="82">
        <v>12</v>
      </c>
      <c r="M20" s="83">
        <v>29.72</v>
      </c>
      <c r="N20" s="82">
        <f t="shared" si="0"/>
        <v>1428</v>
      </c>
    </row>
    <row r="21" s="49" customFormat="1" ht="24.95" customHeight="1" spans="1:14">
      <c r="A21" s="56">
        <v>17</v>
      </c>
      <c r="B21" s="57" t="s">
        <v>78</v>
      </c>
      <c r="C21" s="58" t="s">
        <v>79</v>
      </c>
      <c r="D21" s="59" t="s">
        <v>80</v>
      </c>
      <c r="E21" s="60" t="s">
        <v>81</v>
      </c>
      <c r="F21" s="61">
        <v>43544</v>
      </c>
      <c r="G21" s="62">
        <v>43565</v>
      </c>
      <c r="H21" s="63">
        <v>44274</v>
      </c>
      <c r="I21" s="63">
        <f>I19</f>
        <v>43831</v>
      </c>
      <c r="J21" s="62">
        <f>J19</f>
        <v>44012</v>
      </c>
      <c r="K21" s="57">
        <v>182</v>
      </c>
      <c r="L21" s="82">
        <v>12</v>
      </c>
      <c r="M21" s="83">
        <v>29.72</v>
      </c>
      <c r="N21" s="82">
        <f t="shared" si="0"/>
        <v>2184</v>
      </c>
    </row>
    <row r="22" s="49" customFormat="1" ht="24.95" customHeight="1" spans="1:14">
      <c r="A22" s="56">
        <v>18</v>
      </c>
      <c r="B22" s="57" t="s">
        <v>82</v>
      </c>
      <c r="C22" s="58" t="s">
        <v>83</v>
      </c>
      <c r="D22" s="59" t="s">
        <v>84</v>
      </c>
      <c r="E22" s="60" t="s">
        <v>85</v>
      </c>
      <c r="F22" s="61">
        <v>43544</v>
      </c>
      <c r="G22" s="62">
        <v>43557</v>
      </c>
      <c r="H22" s="63">
        <f>H21</f>
        <v>44274</v>
      </c>
      <c r="I22" s="63">
        <f t="shared" si="2"/>
        <v>43831</v>
      </c>
      <c r="J22" s="62">
        <f t="shared" si="1"/>
        <v>44012</v>
      </c>
      <c r="K22" s="57">
        <v>182</v>
      </c>
      <c r="L22" s="82">
        <v>12</v>
      </c>
      <c r="M22" s="83">
        <v>29.72</v>
      </c>
      <c r="N22" s="82">
        <f t="shared" si="0"/>
        <v>2184</v>
      </c>
    </row>
    <row r="23" s="49" customFormat="1" ht="24.95" customHeight="1" spans="1:14">
      <c r="A23" s="56">
        <v>19</v>
      </c>
      <c r="B23" s="57">
        <v>519</v>
      </c>
      <c r="C23" s="70" t="s">
        <v>86</v>
      </c>
      <c r="D23" s="71" t="s">
        <v>87</v>
      </c>
      <c r="E23" s="60" t="s">
        <v>88</v>
      </c>
      <c r="F23" s="63">
        <v>43138</v>
      </c>
      <c r="G23" s="63">
        <v>43165</v>
      </c>
      <c r="H23" s="63">
        <v>44233</v>
      </c>
      <c r="I23" s="63">
        <f t="shared" si="2"/>
        <v>43831</v>
      </c>
      <c r="J23" s="62">
        <v>43947</v>
      </c>
      <c r="K23" s="57">
        <f>J23-I23+1</f>
        <v>117</v>
      </c>
      <c r="L23" s="82">
        <v>12</v>
      </c>
      <c r="M23" s="83">
        <v>29.72</v>
      </c>
      <c r="N23" s="82">
        <f t="shared" si="0"/>
        <v>1404</v>
      </c>
    </row>
    <row r="24" s="49" customFormat="1" ht="24.95" customHeight="1" spans="1:14">
      <c r="A24" s="56">
        <v>20</v>
      </c>
      <c r="B24" s="57" t="s">
        <v>92</v>
      </c>
      <c r="C24" s="58" t="s">
        <v>93</v>
      </c>
      <c r="D24" s="59" t="s">
        <v>94</v>
      </c>
      <c r="E24" s="60" t="s">
        <v>95</v>
      </c>
      <c r="F24" s="61">
        <v>43594</v>
      </c>
      <c r="G24" s="62">
        <v>43620</v>
      </c>
      <c r="H24" s="63">
        <v>44324</v>
      </c>
      <c r="I24" s="63">
        <f t="shared" si="2"/>
        <v>43831</v>
      </c>
      <c r="J24" s="62">
        <v>44012</v>
      </c>
      <c r="K24" s="57">
        <v>182</v>
      </c>
      <c r="L24" s="82">
        <v>12</v>
      </c>
      <c r="M24" s="83">
        <v>29.72</v>
      </c>
      <c r="N24" s="82">
        <f t="shared" si="0"/>
        <v>2184</v>
      </c>
    </row>
    <row r="25" s="50" customFormat="1" ht="24.95" customHeight="1" spans="1:14">
      <c r="A25" s="56">
        <v>21</v>
      </c>
      <c r="B25" s="57" t="s">
        <v>96</v>
      </c>
      <c r="C25" s="70" t="s">
        <v>97</v>
      </c>
      <c r="D25" s="72" t="s">
        <v>98</v>
      </c>
      <c r="E25" s="70" t="s">
        <v>99</v>
      </c>
      <c r="F25" s="63">
        <v>43257</v>
      </c>
      <c r="G25" s="63">
        <v>43286</v>
      </c>
      <c r="H25" s="63">
        <v>44352</v>
      </c>
      <c r="I25" s="63">
        <f t="shared" si="2"/>
        <v>43831</v>
      </c>
      <c r="J25" s="62">
        <v>44012</v>
      </c>
      <c r="K25" s="57">
        <v>182</v>
      </c>
      <c r="L25" s="82">
        <v>12</v>
      </c>
      <c r="M25" s="83">
        <v>29.72</v>
      </c>
      <c r="N25" s="82">
        <f t="shared" si="0"/>
        <v>2184</v>
      </c>
    </row>
    <row r="26" s="50" customFormat="1" ht="24.95" customHeight="1" spans="1:14">
      <c r="A26" s="56">
        <v>22</v>
      </c>
      <c r="B26" s="57">
        <v>521</v>
      </c>
      <c r="C26" s="58" t="s">
        <v>100</v>
      </c>
      <c r="D26" s="59" t="s">
        <v>101</v>
      </c>
      <c r="E26" s="60" t="s">
        <v>102</v>
      </c>
      <c r="F26" s="61">
        <v>43594</v>
      </c>
      <c r="G26" s="62">
        <v>43613</v>
      </c>
      <c r="H26" s="63">
        <f>H24</f>
        <v>44324</v>
      </c>
      <c r="I26" s="63">
        <f t="shared" si="2"/>
        <v>43831</v>
      </c>
      <c r="J26" s="62">
        <v>44012</v>
      </c>
      <c r="K26" s="57">
        <v>182</v>
      </c>
      <c r="L26" s="82">
        <v>12</v>
      </c>
      <c r="M26" s="83">
        <v>29.72</v>
      </c>
      <c r="N26" s="82">
        <f t="shared" si="0"/>
        <v>2184</v>
      </c>
    </row>
    <row r="27" s="50" customFormat="1" ht="24.95" customHeight="1" spans="1:14">
      <c r="A27" s="56">
        <v>23</v>
      </c>
      <c r="B27" s="57">
        <v>522</v>
      </c>
      <c r="C27" s="70" t="s">
        <v>103</v>
      </c>
      <c r="D27" s="73" t="s">
        <v>104</v>
      </c>
      <c r="E27" s="60" t="s">
        <v>105</v>
      </c>
      <c r="F27" s="74">
        <v>43218</v>
      </c>
      <c r="G27" s="63">
        <v>43238</v>
      </c>
      <c r="H27" s="63">
        <v>44313</v>
      </c>
      <c r="I27" s="63">
        <f t="shared" si="2"/>
        <v>43831</v>
      </c>
      <c r="J27" s="62">
        <v>44012</v>
      </c>
      <c r="K27" s="57">
        <v>182</v>
      </c>
      <c r="L27" s="82">
        <v>12</v>
      </c>
      <c r="M27" s="83">
        <v>29.72</v>
      </c>
      <c r="N27" s="82">
        <f t="shared" si="0"/>
        <v>2184</v>
      </c>
    </row>
    <row r="28" s="50" customFormat="1" ht="24.95" customHeight="1" spans="1:14">
      <c r="A28" s="56">
        <v>24</v>
      </c>
      <c r="B28" s="57" t="s">
        <v>106</v>
      </c>
      <c r="C28" s="58" t="s">
        <v>107</v>
      </c>
      <c r="D28" s="59" t="s">
        <v>108</v>
      </c>
      <c r="E28" s="60" t="s">
        <v>109</v>
      </c>
      <c r="F28" s="61">
        <v>43641</v>
      </c>
      <c r="G28" s="62">
        <v>43658</v>
      </c>
      <c r="H28" s="63">
        <v>44371</v>
      </c>
      <c r="I28" s="63">
        <f t="shared" si="2"/>
        <v>43831</v>
      </c>
      <c r="J28" s="62">
        <v>44012</v>
      </c>
      <c r="K28" s="57">
        <v>182</v>
      </c>
      <c r="L28" s="82">
        <v>12</v>
      </c>
      <c r="M28" s="83">
        <v>33.57</v>
      </c>
      <c r="N28" s="82">
        <f t="shared" si="0"/>
        <v>2184</v>
      </c>
    </row>
    <row r="29" s="50" customFormat="1" ht="24.95" customHeight="1" spans="1:14">
      <c r="A29" s="56">
        <v>25</v>
      </c>
      <c r="B29" s="57" t="s">
        <v>110</v>
      </c>
      <c r="C29" s="70" t="s">
        <v>111</v>
      </c>
      <c r="D29" s="59" t="s">
        <v>112</v>
      </c>
      <c r="E29" s="60" t="s">
        <v>113</v>
      </c>
      <c r="F29" s="62">
        <v>43776</v>
      </c>
      <c r="G29" s="63">
        <f>F29</f>
        <v>43776</v>
      </c>
      <c r="H29" s="63">
        <v>44871</v>
      </c>
      <c r="I29" s="63">
        <v>43776</v>
      </c>
      <c r="J29" s="62">
        <v>44012</v>
      </c>
      <c r="K29" s="57">
        <f>J29-I29+1</f>
        <v>237</v>
      </c>
      <c r="L29" s="82">
        <v>12</v>
      </c>
      <c r="M29" s="83">
        <v>33.57</v>
      </c>
      <c r="N29" s="82">
        <f t="shared" si="0"/>
        <v>2844</v>
      </c>
    </row>
    <row r="30" s="50" customFormat="1" ht="24.95" customHeight="1" spans="1:14">
      <c r="A30" s="56">
        <v>26</v>
      </c>
      <c r="B30" s="57">
        <v>526</v>
      </c>
      <c r="C30" s="70" t="s">
        <v>114</v>
      </c>
      <c r="D30" s="59" t="s">
        <v>115</v>
      </c>
      <c r="E30" s="60" t="s">
        <v>116</v>
      </c>
      <c r="F30" s="62">
        <v>43782</v>
      </c>
      <c r="G30" s="63">
        <f>F30</f>
        <v>43782</v>
      </c>
      <c r="H30" s="63">
        <v>44877</v>
      </c>
      <c r="I30" s="63">
        <v>43782</v>
      </c>
      <c r="J30" s="62">
        <v>44012</v>
      </c>
      <c r="K30" s="57">
        <f>J30-I30+1</f>
        <v>231</v>
      </c>
      <c r="L30" s="82">
        <v>12</v>
      </c>
      <c r="M30" s="83">
        <v>31.97</v>
      </c>
      <c r="N30" s="82">
        <f t="shared" si="0"/>
        <v>2772</v>
      </c>
    </row>
    <row r="31" s="49" customFormat="1" ht="24.95" customHeight="1" spans="1:14">
      <c r="A31" s="56">
        <v>27</v>
      </c>
      <c r="B31" s="57">
        <v>601</v>
      </c>
      <c r="C31" s="58" t="s">
        <v>117</v>
      </c>
      <c r="D31" s="59" t="s">
        <v>118</v>
      </c>
      <c r="E31" s="60" t="s">
        <v>119</v>
      </c>
      <c r="F31" s="61">
        <v>43606</v>
      </c>
      <c r="G31" s="62">
        <v>43619</v>
      </c>
      <c r="H31" s="63">
        <v>44701</v>
      </c>
      <c r="I31" s="63">
        <f>I28</f>
        <v>43831</v>
      </c>
      <c r="J31" s="62">
        <f>J28</f>
        <v>44012</v>
      </c>
      <c r="K31" s="57">
        <v>182</v>
      </c>
      <c r="L31" s="82">
        <v>12</v>
      </c>
      <c r="M31" s="83">
        <v>29.72</v>
      </c>
      <c r="N31" s="82">
        <f t="shared" si="0"/>
        <v>2184</v>
      </c>
    </row>
    <row r="32" s="50" customFormat="1" ht="24.95" customHeight="1" spans="1:14">
      <c r="A32" s="56">
        <v>28</v>
      </c>
      <c r="B32" s="57">
        <v>603</v>
      </c>
      <c r="C32" s="58" t="s">
        <v>120</v>
      </c>
      <c r="D32" s="59" t="s">
        <v>121</v>
      </c>
      <c r="E32" s="60" t="s">
        <v>122</v>
      </c>
      <c r="F32" s="61">
        <v>43544</v>
      </c>
      <c r="G32" s="62">
        <v>43567</v>
      </c>
      <c r="H32" s="63">
        <v>44274</v>
      </c>
      <c r="I32" s="63">
        <v>43831</v>
      </c>
      <c r="J32" s="62">
        <f>J29</f>
        <v>44012</v>
      </c>
      <c r="K32" s="57">
        <v>182</v>
      </c>
      <c r="L32" s="82">
        <v>12</v>
      </c>
      <c r="M32" s="83">
        <v>29.72</v>
      </c>
      <c r="N32" s="82">
        <f t="shared" si="0"/>
        <v>2184</v>
      </c>
    </row>
    <row r="33" s="50" customFormat="1" ht="24.95" customHeight="1" spans="1:14">
      <c r="A33" s="56">
        <v>29</v>
      </c>
      <c r="B33" s="57">
        <v>605</v>
      </c>
      <c r="C33" s="58" t="s">
        <v>123</v>
      </c>
      <c r="D33" s="59" t="s">
        <v>124</v>
      </c>
      <c r="E33" s="60" t="s">
        <v>125</v>
      </c>
      <c r="F33" s="61">
        <v>43544</v>
      </c>
      <c r="G33" s="62">
        <v>43556</v>
      </c>
      <c r="H33" s="63">
        <v>44639</v>
      </c>
      <c r="I33" s="63">
        <v>43831</v>
      </c>
      <c r="J33" s="62">
        <f>J32</f>
        <v>44012</v>
      </c>
      <c r="K33" s="57">
        <f>K32</f>
        <v>182</v>
      </c>
      <c r="L33" s="82">
        <v>12</v>
      </c>
      <c r="M33" s="83">
        <v>29.72</v>
      </c>
      <c r="N33" s="82">
        <f t="shared" si="0"/>
        <v>2184</v>
      </c>
    </row>
    <row r="34" s="51" customFormat="1" ht="24.95" customHeight="1" spans="1:14">
      <c r="A34" s="56">
        <v>30</v>
      </c>
      <c r="B34" s="57">
        <v>609</v>
      </c>
      <c r="C34" s="58" t="s">
        <v>126</v>
      </c>
      <c r="D34" s="59" t="s">
        <v>127</v>
      </c>
      <c r="E34" s="60" t="s">
        <v>128</v>
      </c>
      <c r="F34" s="62">
        <v>43809</v>
      </c>
      <c r="G34" s="62">
        <f>F34</f>
        <v>43809</v>
      </c>
      <c r="H34" s="63">
        <v>44904</v>
      </c>
      <c r="I34" s="63">
        <v>43809</v>
      </c>
      <c r="J34" s="62">
        <f>J30</f>
        <v>44012</v>
      </c>
      <c r="K34" s="57">
        <f>J34-I34+1</f>
        <v>204</v>
      </c>
      <c r="L34" s="84">
        <v>12</v>
      </c>
      <c r="M34" s="83">
        <v>29.72</v>
      </c>
      <c r="N34" s="82">
        <f t="shared" si="0"/>
        <v>2448</v>
      </c>
    </row>
    <row r="35" s="51" customFormat="1" ht="24.95" customHeight="1" spans="1:14">
      <c r="A35" s="56">
        <v>31</v>
      </c>
      <c r="B35" s="57">
        <v>610</v>
      </c>
      <c r="C35" s="70" t="s">
        <v>129</v>
      </c>
      <c r="D35" s="71" t="s">
        <v>130</v>
      </c>
      <c r="E35" s="60" t="s">
        <v>131</v>
      </c>
      <c r="F35" s="74">
        <v>42755</v>
      </c>
      <c r="G35" s="63">
        <v>42783</v>
      </c>
      <c r="H35" s="63">
        <v>43849</v>
      </c>
      <c r="I35" s="63">
        <f>I31</f>
        <v>43831</v>
      </c>
      <c r="J35" s="62">
        <v>43849</v>
      </c>
      <c r="K35" s="57">
        <v>19</v>
      </c>
      <c r="L35" s="84">
        <v>12</v>
      </c>
      <c r="M35" s="83">
        <v>29.72</v>
      </c>
      <c r="N35" s="82">
        <f t="shared" si="0"/>
        <v>228</v>
      </c>
    </row>
    <row r="36" s="50" customFormat="1" ht="24.95" customHeight="1" spans="1:14">
      <c r="A36" s="56">
        <v>32</v>
      </c>
      <c r="B36" s="57">
        <v>611</v>
      </c>
      <c r="C36" s="70" t="s">
        <v>135</v>
      </c>
      <c r="D36" s="71" t="s">
        <v>136</v>
      </c>
      <c r="E36" s="60" t="s">
        <v>137</v>
      </c>
      <c r="F36" s="74">
        <v>43313</v>
      </c>
      <c r="G36" s="63">
        <v>43325</v>
      </c>
      <c r="H36" s="63">
        <v>44043</v>
      </c>
      <c r="I36" s="63">
        <f>I35</f>
        <v>43831</v>
      </c>
      <c r="J36" s="62">
        <f>J33</f>
        <v>44012</v>
      </c>
      <c r="K36" s="57">
        <v>182</v>
      </c>
      <c r="L36" s="82">
        <v>12</v>
      </c>
      <c r="M36" s="83">
        <v>29.72</v>
      </c>
      <c r="N36" s="82">
        <f t="shared" si="0"/>
        <v>2184</v>
      </c>
    </row>
    <row r="37" s="50" customFormat="1" ht="24.95" customHeight="1" spans="1:14">
      <c r="A37" s="56">
        <v>33</v>
      </c>
      <c r="B37" s="57">
        <v>612</v>
      </c>
      <c r="C37" s="75" t="s">
        <v>138</v>
      </c>
      <c r="D37" s="76" t="s">
        <v>139</v>
      </c>
      <c r="E37" s="75" t="s">
        <v>140</v>
      </c>
      <c r="F37" s="77">
        <v>43838</v>
      </c>
      <c r="G37" s="77">
        <v>43838</v>
      </c>
      <c r="H37" s="77">
        <v>44933</v>
      </c>
      <c r="I37" s="63">
        <v>43838</v>
      </c>
      <c r="J37" s="62">
        <f>J34</f>
        <v>44012</v>
      </c>
      <c r="K37" s="57">
        <f>J37-I37+1</f>
        <v>175</v>
      </c>
      <c r="L37" s="82">
        <v>12</v>
      </c>
      <c r="M37" s="83">
        <v>29.72</v>
      </c>
      <c r="N37" s="82">
        <f t="shared" si="0"/>
        <v>2100</v>
      </c>
    </row>
    <row r="38" s="50" customFormat="1" ht="24.95" customHeight="1" spans="1:14">
      <c r="A38" s="56">
        <v>34</v>
      </c>
      <c r="B38" s="57">
        <v>613</v>
      </c>
      <c r="C38" s="58" t="s">
        <v>141</v>
      </c>
      <c r="D38" s="59" t="s">
        <v>142</v>
      </c>
      <c r="E38" s="60" t="s">
        <v>143</v>
      </c>
      <c r="F38" s="61">
        <v>43544</v>
      </c>
      <c r="G38" s="62">
        <v>43550</v>
      </c>
      <c r="H38" s="63">
        <f>H33</f>
        <v>44639</v>
      </c>
      <c r="I38" s="63">
        <f>I36</f>
        <v>43831</v>
      </c>
      <c r="J38" s="62">
        <f>J33</f>
        <v>44012</v>
      </c>
      <c r="K38" s="57">
        <f>K33</f>
        <v>182</v>
      </c>
      <c r="L38" s="82">
        <v>12</v>
      </c>
      <c r="M38" s="83">
        <v>29.72</v>
      </c>
      <c r="N38" s="82">
        <f t="shared" si="0"/>
        <v>2184</v>
      </c>
    </row>
    <row r="39" s="50" customFormat="1" ht="24.95" customHeight="1" spans="1:14">
      <c r="A39" s="56">
        <v>35</v>
      </c>
      <c r="B39" s="57">
        <v>615</v>
      </c>
      <c r="C39" s="70" t="s">
        <v>144</v>
      </c>
      <c r="D39" s="71" t="s">
        <v>145</v>
      </c>
      <c r="E39" s="60" t="s">
        <v>146</v>
      </c>
      <c r="F39" s="74">
        <v>43037</v>
      </c>
      <c r="G39" s="63">
        <v>43066</v>
      </c>
      <c r="H39" s="63">
        <v>44132</v>
      </c>
      <c r="I39" s="63">
        <v>43831</v>
      </c>
      <c r="J39" s="62">
        <f>J34</f>
        <v>44012</v>
      </c>
      <c r="K39" s="57">
        <f>K34</f>
        <v>204</v>
      </c>
      <c r="L39" s="82">
        <v>12</v>
      </c>
      <c r="M39" s="83">
        <v>29.72</v>
      </c>
      <c r="N39" s="82">
        <f t="shared" si="0"/>
        <v>2448</v>
      </c>
    </row>
    <row r="40" s="50" customFormat="1" ht="24.95" customHeight="1" spans="1:14">
      <c r="A40" s="56">
        <v>36</v>
      </c>
      <c r="B40" s="57">
        <v>616</v>
      </c>
      <c r="C40" s="58" t="s">
        <v>147</v>
      </c>
      <c r="D40" s="59" t="s">
        <v>148</v>
      </c>
      <c r="E40" s="60" t="s">
        <v>149</v>
      </c>
      <c r="F40" s="61">
        <v>43544</v>
      </c>
      <c r="G40" s="62">
        <v>43559</v>
      </c>
      <c r="H40" s="63">
        <f>H32</f>
        <v>44274</v>
      </c>
      <c r="I40" s="63">
        <f t="shared" ref="I40:I50" si="3">I38</f>
        <v>43831</v>
      </c>
      <c r="J40" s="62">
        <f>J38</f>
        <v>44012</v>
      </c>
      <c r="K40" s="57">
        <v>182</v>
      </c>
      <c r="L40" s="82">
        <v>12</v>
      </c>
      <c r="M40" s="83">
        <v>29.72</v>
      </c>
      <c r="N40" s="82">
        <f t="shared" si="0"/>
        <v>2184</v>
      </c>
    </row>
    <row r="41" s="50" customFormat="1" ht="24.95" customHeight="1" spans="1:14">
      <c r="A41" s="56">
        <v>37</v>
      </c>
      <c r="B41" s="57">
        <v>618</v>
      </c>
      <c r="C41" s="70" t="s">
        <v>150</v>
      </c>
      <c r="D41" s="71" t="s">
        <v>151</v>
      </c>
      <c r="E41" s="60" t="s">
        <v>152</v>
      </c>
      <c r="F41" s="63">
        <v>43421</v>
      </c>
      <c r="G41" s="63">
        <v>43451</v>
      </c>
      <c r="H41" s="63">
        <v>44151</v>
      </c>
      <c r="I41" s="63">
        <f t="shared" si="3"/>
        <v>43831</v>
      </c>
      <c r="J41" s="62">
        <f>J39</f>
        <v>44012</v>
      </c>
      <c r="K41" s="57">
        <f t="shared" ref="K41:K45" si="4">K36</f>
        <v>182</v>
      </c>
      <c r="L41" s="82">
        <v>12</v>
      </c>
      <c r="M41" s="83">
        <v>29.72</v>
      </c>
      <c r="N41" s="82">
        <f t="shared" si="0"/>
        <v>2184</v>
      </c>
    </row>
    <row r="42" s="50" customFormat="1" ht="24.95" customHeight="1" spans="1:14">
      <c r="A42" s="56">
        <v>38</v>
      </c>
      <c r="B42" s="57">
        <v>619</v>
      </c>
      <c r="C42" s="78" t="s">
        <v>153</v>
      </c>
      <c r="D42" s="59" t="s">
        <v>154</v>
      </c>
      <c r="E42" s="60" t="s">
        <v>155</v>
      </c>
      <c r="F42" s="61">
        <v>43598</v>
      </c>
      <c r="G42" s="62">
        <v>43627</v>
      </c>
      <c r="H42" s="63">
        <v>44328</v>
      </c>
      <c r="I42" s="63">
        <f t="shared" si="3"/>
        <v>43831</v>
      </c>
      <c r="J42" s="62">
        <f>J40</f>
        <v>44012</v>
      </c>
      <c r="K42" s="57">
        <v>182</v>
      </c>
      <c r="L42" s="82">
        <v>12</v>
      </c>
      <c r="M42" s="83">
        <v>29.72</v>
      </c>
      <c r="N42" s="82">
        <f t="shared" si="0"/>
        <v>2184</v>
      </c>
    </row>
    <row r="43" s="50" customFormat="1" ht="24.95" customHeight="1" spans="1:14">
      <c r="A43" s="56">
        <v>39</v>
      </c>
      <c r="B43" s="75">
        <v>620</v>
      </c>
      <c r="C43" s="58" t="s">
        <v>156</v>
      </c>
      <c r="D43" s="59" t="s">
        <v>157</v>
      </c>
      <c r="E43" s="60" t="s">
        <v>158</v>
      </c>
      <c r="F43" s="61">
        <v>43544</v>
      </c>
      <c r="G43" s="62">
        <v>43550</v>
      </c>
      <c r="H43" s="63">
        <f>H40</f>
        <v>44274</v>
      </c>
      <c r="I43" s="63">
        <f t="shared" si="3"/>
        <v>43831</v>
      </c>
      <c r="J43" s="62">
        <f>J42</f>
        <v>44012</v>
      </c>
      <c r="K43" s="57">
        <f t="shared" si="4"/>
        <v>182</v>
      </c>
      <c r="L43" s="82">
        <v>12</v>
      </c>
      <c r="M43" s="83">
        <v>29.72</v>
      </c>
      <c r="N43" s="82">
        <f t="shared" si="0"/>
        <v>2184</v>
      </c>
    </row>
    <row r="44" ht="24.75" customHeight="1" spans="1:14">
      <c r="A44" s="56">
        <v>40</v>
      </c>
      <c r="B44" s="75">
        <v>621</v>
      </c>
      <c r="C44" s="58" t="s">
        <v>159</v>
      </c>
      <c r="D44" s="59" t="s">
        <v>160</v>
      </c>
      <c r="E44" s="60" t="s">
        <v>161</v>
      </c>
      <c r="F44" s="61">
        <v>43544</v>
      </c>
      <c r="G44" s="62">
        <v>43556</v>
      </c>
      <c r="H44" s="63">
        <f>H43</f>
        <v>44274</v>
      </c>
      <c r="I44" s="63">
        <f t="shared" si="3"/>
        <v>43831</v>
      </c>
      <c r="J44" s="62">
        <f>J43</f>
        <v>44012</v>
      </c>
      <c r="K44" s="57">
        <f t="shared" si="4"/>
        <v>204</v>
      </c>
      <c r="L44" s="82">
        <v>12</v>
      </c>
      <c r="M44" s="83">
        <v>29.72</v>
      </c>
      <c r="N44" s="82">
        <f t="shared" si="0"/>
        <v>2448</v>
      </c>
    </row>
    <row r="45" ht="22.5" customHeight="1" spans="1:14">
      <c r="A45" s="56">
        <v>41</v>
      </c>
      <c r="B45" s="75">
        <v>622</v>
      </c>
      <c r="C45" s="58" t="s">
        <v>162</v>
      </c>
      <c r="D45" s="59" t="s">
        <v>163</v>
      </c>
      <c r="E45" s="60" t="s">
        <v>164</v>
      </c>
      <c r="F45" s="61">
        <v>43544</v>
      </c>
      <c r="G45" s="62">
        <v>43551</v>
      </c>
      <c r="H45" s="63">
        <f>H44</f>
        <v>44274</v>
      </c>
      <c r="I45" s="63">
        <f t="shared" si="3"/>
        <v>43831</v>
      </c>
      <c r="J45" s="62">
        <f>J44</f>
        <v>44012</v>
      </c>
      <c r="K45" s="57">
        <f t="shared" si="4"/>
        <v>182</v>
      </c>
      <c r="L45" s="82">
        <v>12</v>
      </c>
      <c r="M45" s="83">
        <v>29.72</v>
      </c>
      <c r="N45" s="82">
        <f t="shared" si="0"/>
        <v>2184</v>
      </c>
    </row>
    <row r="46" ht="22.5" customHeight="1" spans="1:14">
      <c r="A46" s="56">
        <v>42</v>
      </c>
      <c r="B46" s="57">
        <v>623</v>
      </c>
      <c r="C46" s="58" t="s">
        <v>165</v>
      </c>
      <c r="D46" s="59" t="s">
        <v>166</v>
      </c>
      <c r="E46" s="60" t="s">
        <v>167</v>
      </c>
      <c r="F46" s="61">
        <v>43544</v>
      </c>
      <c r="G46" s="62">
        <v>43550</v>
      </c>
      <c r="H46" s="63">
        <f>H44</f>
        <v>44274</v>
      </c>
      <c r="I46" s="63">
        <f t="shared" si="3"/>
        <v>43831</v>
      </c>
      <c r="J46" s="62">
        <v>43947</v>
      </c>
      <c r="K46" s="57">
        <f>J46-I46+1</f>
        <v>117</v>
      </c>
      <c r="L46" s="82">
        <v>12</v>
      </c>
      <c r="M46" s="83">
        <v>29.72</v>
      </c>
      <c r="N46" s="82">
        <f t="shared" si="0"/>
        <v>1404</v>
      </c>
    </row>
    <row r="47" ht="22.5" customHeight="1" spans="1:14">
      <c r="A47" s="56">
        <v>43</v>
      </c>
      <c r="B47" s="57">
        <v>625</v>
      </c>
      <c r="C47" s="58" t="s">
        <v>171</v>
      </c>
      <c r="D47" s="59" t="s">
        <v>172</v>
      </c>
      <c r="E47" s="60" t="s">
        <v>173</v>
      </c>
      <c r="F47" s="61">
        <v>43606</v>
      </c>
      <c r="G47" s="62">
        <v>43622</v>
      </c>
      <c r="H47" s="63">
        <v>44336</v>
      </c>
      <c r="I47" s="63">
        <f t="shared" si="3"/>
        <v>43831</v>
      </c>
      <c r="J47" s="62">
        <v>44012</v>
      </c>
      <c r="K47" s="57">
        <v>182</v>
      </c>
      <c r="L47" s="82">
        <v>12</v>
      </c>
      <c r="M47" s="83">
        <v>29.72</v>
      </c>
      <c r="N47" s="82">
        <f t="shared" si="0"/>
        <v>2184</v>
      </c>
    </row>
    <row r="48" ht="22.5" customHeight="1" spans="1:14">
      <c r="A48" s="56">
        <v>44</v>
      </c>
      <c r="B48" s="57" t="s">
        <v>174</v>
      </c>
      <c r="C48" s="70" t="s">
        <v>175</v>
      </c>
      <c r="D48" s="73" t="s">
        <v>176</v>
      </c>
      <c r="E48" s="60" t="s">
        <v>177</v>
      </c>
      <c r="F48" s="63">
        <v>43478</v>
      </c>
      <c r="G48" s="63">
        <v>43507</v>
      </c>
      <c r="H48" s="63">
        <v>44208</v>
      </c>
      <c r="I48" s="63">
        <f t="shared" si="3"/>
        <v>43831</v>
      </c>
      <c r="J48" s="62">
        <f>J41</f>
        <v>44012</v>
      </c>
      <c r="K48" s="57">
        <f>K43</f>
        <v>182</v>
      </c>
      <c r="L48" s="82">
        <v>12</v>
      </c>
      <c r="M48" s="83">
        <v>29.72</v>
      </c>
      <c r="N48" s="82">
        <f t="shared" si="0"/>
        <v>2184</v>
      </c>
    </row>
    <row r="49" ht="22.5" customHeight="1" spans="1:14">
      <c r="A49" s="56">
        <v>45</v>
      </c>
      <c r="B49" s="57" t="s">
        <v>178</v>
      </c>
      <c r="C49" s="79" t="s">
        <v>179</v>
      </c>
      <c r="D49" s="73" t="s">
        <v>133</v>
      </c>
      <c r="E49" s="60" t="s">
        <v>180</v>
      </c>
      <c r="F49" s="63">
        <v>43457</v>
      </c>
      <c r="G49" s="63">
        <v>43486</v>
      </c>
      <c r="H49" s="63">
        <v>44187</v>
      </c>
      <c r="I49" s="63">
        <f t="shared" si="3"/>
        <v>43831</v>
      </c>
      <c r="J49" s="62">
        <f>J41</f>
        <v>44012</v>
      </c>
      <c r="K49" s="57">
        <f>K44</f>
        <v>204</v>
      </c>
      <c r="L49" s="82">
        <v>12</v>
      </c>
      <c r="M49" s="83">
        <v>29.72</v>
      </c>
      <c r="N49" s="82">
        <f t="shared" si="0"/>
        <v>2448</v>
      </c>
    </row>
    <row r="50" ht="22.5" customHeight="1" spans="1:14">
      <c r="A50" s="56">
        <v>46</v>
      </c>
      <c r="B50" s="57">
        <v>629</v>
      </c>
      <c r="C50" s="58" t="s">
        <v>181</v>
      </c>
      <c r="D50" s="59" t="s">
        <v>182</v>
      </c>
      <c r="E50" s="60" t="s">
        <v>183</v>
      </c>
      <c r="F50" s="61">
        <v>43544</v>
      </c>
      <c r="G50" s="62">
        <v>43550</v>
      </c>
      <c r="H50" s="63">
        <f>H46</f>
        <v>44274</v>
      </c>
      <c r="I50" s="63">
        <f t="shared" si="3"/>
        <v>43831</v>
      </c>
      <c r="J50" s="62">
        <f>J47</f>
        <v>44012</v>
      </c>
      <c r="K50" s="57">
        <f>K45</f>
        <v>182</v>
      </c>
      <c r="L50" s="82">
        <v>12</v>
      </c>
      <c r="M50" s="83">
        <v>29.72</v>
      </c>
      <c r="N50" s="82">
        <f t="shared" si="0"/>
        <v>2184</v>
      </c>
    </row>
    <row r="51" spans="1:14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</row>
    <row r="52" spans="2:14"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</row>
  </sheetData>
  <mergeCells count="3">
    <mergeCell ref="A1:N1"/>
    <mergeCell ref="A2:N2"/>
    <mergeCell ref="A4:M4"/>
  </mergeCells>
  <pageMargins left="0.393700787401575" right="0.393700787401575" top="0.393700787401575" bottom="0.393700787401575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4"/>
  <sheetViews>
    <sheetView topLeftCell="A13" workbookViewId="0">
      <selection activeCell="Q45" sqref="Q45"/>
    </sheetView>
  </sheetViews>
  <sheetFormatPr defaultColWidth="9" defaultRowHeight="13.5"/>
  <cols>
    <col min="1" max="1" width="2.5" style="1" customWidth="1"/>
    <col min="2" max="2" width="5.75" style="1" customWidth="1"/>
    <col min="3" max="3" width="5.875" style="1" customWidth="1"/>
    <col min="4" max="4" width="17.25" style="1" customWidth="1"/>
    <col min="5" max="5" width="23.625" style="2" customWidth="1"/>
    <col min="6" max="6" width="9.625" style="1" customWidth="1"/>
    <col min="7" max="7" width="9.125" style="1" customWidth="1"/>
    <col min="8" max="8" width="9.375" style="1" customWidth="1"/>
    <col min="9" max="9" width="9.25" style="1" customWidth="1"/>
    <col min="10" max="10" width="9.625" style="1" customWidth="1"/>
    <col min="11" max="11" width="8.25" style="1" customWidth="1"/>
    <col min="12" max="12" width="8.625" style="1" customWidth="1"/>
    <col min="13" max="13" width="6.25" style="1" customWidth="1"/>
    <col min="14" max="14" width="8" style="1" customWidth="1"/>
    <col min="15" max="15" width="7.125" style="1" customWidth="1"/>
    <col min="16" max="17" width="9" style="1"/>
    <col min="18" max="18" width="21.5" style="1" customWidth="1"/>
    <col min="19" max="16384" width="9" style="1"/>
  </cols>
  <sheetData>
    <row r="1" ht="20.25" spans="1:14">
      <c r="A1" s="3" t="s">
        <v>191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9.5" customHeight="1" spans="1:14">
      <c r="A2" s="4" t="s">
        <v>192</v>
      </c>
      <c r="B2" s="4"/>
      <c r="C2" s="4"/>
      <c r="D2" s="4"/>
      <c r="E2" s="4"/>
      <c r="F2" s="5" t="s">
        <v>193</v>
      </c>
      <c r="G2" s="5"/>
      <c r="H2" s="5"/>
      <c r="I2" s="4"/>
      <c r="J2" s="36" t="s">
        <v>194</v>
      </c>
      <c r="K2" s="36"/>
      <c r="L2" s="36"/>
      <c r="M2" s="36"/>
      <c r="N2" s="36"/>
    </row>
    <row r="3" customHeight="1" spans="1:15">
      <c r="A3" s="6" t="s">
        <v>2</v>
      </c>
      <c r="B3" s="7" t="s">
        <v>195</v>
      </c>
      <c r="C3" s="7" t="s">
        <v>4</v>
      </c>
      <c r="D3" s="8" t="s">
        <v>5</v>
      </c>
      <c r="E3" s="9" t="s">
        <v>6</v>
      </c>
      <c r="F3" s="10" t="s">
        <v>7</v>
      </c>
      <c r="G3" s="10" t="s">
        <v>8</v>
      </c>
      <c r="H3" s="10" t="s">
        <v>9</v>
      </c>
      <c r="I3" s="7" t="s">
        <v>196</v>
      </c>
      <c r="J3" s="7" t="s">
        <v>197</v>
      </c>
      <c r="K3" s="7" t="s">
        <v>198</v>
      </c>
      <c r="L3" s="9"/>
      <c r="M3" s="9"/>
      <c r="N3" s="37" t="s">
        <v>199</v>
      </c>
      <c r="O3" s="37" t="s">
        <v>200</v>
      </c>
    </row>
    <row r="4" ht="27.75" customHeight="1" spans="1:15">
      <c r="A4" s="11"/>
      <c r="B4" s="7"/>
      <c r="C4" s="7"/>
      <c r="D4" s="8"/>
      <c r="E4" s="9"/>
      <c r="F4" s="10"/>
      <c r="G4" s="10"/>
      <c r="H4" s="10"/>
      <c r="I4" s="38"/>
      <c r="J4" s="7"/>
      <c r="K4" s="7"/>
      <c r="L4" s="37" t="s">
        <v>201</v>
      </c>
      <c r="M4" s="37" t="s">
        <v>202</v>
      </c>
      <c r="N4" s="37"/>
      <c r="O4" s="9"/>
    </row>
    <row r="5" ht="16.5" customHeight="1" spans="1:15">
      <c r="A5" s="8" t="s">
        <v>203</v>
      </c>
      <c r="B5" s="8"/>
      <c r="C5" s="8"/>
      <c r="D5" s="8"/>
      <c r="E5" s="8"/>
      <c r="F5" s="8"/>
      <c r="G5" s="8"/>
      <c r="H5" s="8"/>
      <c r="I5" s="8"/>
      <c r="J5" s="8"/>
      <c r="K5" s="39">
        <f>SUM(K6:K41)</f>
        <v>43178</v>
      </c>
      <c r="L5" s="39">
        <f>SUM(L6:L41)</f>
        <v>43178</v>
      </c>
      <c r="M5" s="39">
        <f>SUM(M6:M41)</f>
        <v>0</v>
      </c>
      <c r="N5" s="39">
        <f>SUM(N6:N41)</f>
        <v>36000</v>
      </c>
      <c r="O5" s="40"/>
    </row>
    <row r="6" ht="16.5" customHeight="1" spans="1:15">
      <c r="A6" s="9">
        <v>1</v>
      </c>
      <c r="B6" s="12">
        <v>501</v>
      </c>
      <c r="C6" s="13" t="s">
        <v>17</v>
      </c>
      <c r="D6" s="14" t="s">
        <v>18</v>
      </c>
      <c r="E6" s="15" t="s">
        <v>19</v>
      </c>
      <c r="F6" s="16">
        <v>43584</v>
      </c>
      <c r="G6" s="17">
        <v>43607</v>
      </c>
      <c r="H6" s="18">
        <v>44314</v>
      </c>
      <c r="I6" s="16">
        <v>43584</v>
      </c>
      <c r="J6" s="41">
        <v>43949</v>
      </c>
      <c r="K6" s="42">
        <f t="shared" ref="K6:K41" si="0">L6+M6</f>
        <v>1250</v>
      </c>
      <c r="L6" s="42">
        <v>1250</v>
      </c>
      <c r="M6" s="39">
        <f>M8+M9+M16</f>
        <v>0</v>
      </c>
      <c r="N6" s="43">
        <v>1000</v>
      </c>
      <c r="O6" s="40"/>
    </row>
    <row r="7" ht="16.5" customHeight="1" spans="1:15">
      <c r="A7" s="9">
        <v>2</v>
      </c>
      <c r="B7" s="12">
        <v>503</v>
      </c>
      <c r="C7" s="13" t="s">
        <v>20</v>
      </c>
      <c r="D7" s="14" t="s">
        <v>21</v>
      </c>
      <c r="E7" s="15" t="s">
        <v>22</v>
      </c>
      <c r="F7" s="16">
        <v>43584</v>
      </c>
      <c r="G7" s="17">
        <v>43613</v>
      </c>
      <c r="H7" s="18">
        <v>44314</v>
      </c>
      <c r="I7" s="16">
        <v>43584</v>
      </c>
      <c r="J7" s="16">
        <v>43949</v>
      </c>
      <c r="K7" s="42">
        <f t="shared" si="0"/>
        <v>1354</v>
      </c>
      <c r="L7" s="42">
        <v>1354</v>
      </c>
      <c r="M7" s="39">
        <f>M9+M10+M17</f>
        <v>0</v>
      </c>
      <c r="N7" s="43">
        <v>1000</v>
      </c>
      <c r="O7" s="34"/>
    </row>
    <row r="8" ht="16.5" customHeight="1" spans="1:15">
      <c r="A8" s="9">
        <v>3</v>
      </c>
      <c r="B8" s="12" t="s">
        <v>23</v>
      </c>
      <c r="C8" s="13" t="s">
        <v>24</v>
      </c>
      <c r="D8" s="14" t="s">
        <v>25</v>
      </c>
      <c r="E8" s="15" t="s">
        <v>26</v>
      </c>
      <c r="F8" s="16">
        <v>43586</v>
      </c>
      <c r="G8" s="17">
        <v>43614</v>
      </c>
      <c r="H8" s="18">
        <v>44316</v>
      </c>
      <c r="I8" s="16">
        <v>43586</v>
      </c>
      <c r="J8" s="16">
        <v>43951</v>
      </c>
      <c r="K8" s="42">
        <f t="shared" si="0"/>
        <v>1079</v>
      </c>
      <c r="L8" s="42">
        <v>1079</v>
      </c>
      <c r="M8" s="39">
        <f>M10+M11+M18</f>
        <v>0</v>
      </c>
      <c r="N8" s="43">
        <v>1000</v>
      </c>
      <c r="O8" s="34"/>
    </row>
    <row r="9" ht="16.5" customHeight="1" spans="1:15">
      <c r="A9" s="9">
        <v>4</v>
      </c>
      <c r="B9" s="12" t="s">
        <v>27</v>
      </c>
      <c r="C9" s="13" t="s">
        <v>28</v>
      </c>
      <c r="D9" s="14" t="s">
        <v>29</v>
      </c>
      <c r="E9" s="15" t="s">
        <v>30</v>
      </c>
      <c r="F9" s="16">
        <v>43584</v>
      </c>
      <c r="G9" s="17">
        <v>43609</v>
      </c>
      <c r="H9" s="18">
        <v>44679</v>
      </c>
      <c r="I9" s="16">
        <v>43584</v>
      </c>
      <c r="J9" s="16">
        <v>43949</v>
      </c>
      <c r="K9" s="42">
        <f t="shared" si="0"/>
        <v>1174</v>
      </c>
      <c r="L9" s="42">
        <v>1174</v>
      </c>
      <c r="M9" s="39">
        <f>M11+M12+M19</f>
        <v>0</v>
      </c>
      <c r="N9" s="43">
        <v>1000</v>
      </c>
      <c r="O9" s="34"/>
    </row>
    <row r="10" ht="16.5" customHeight="1" spans="1:15">
      <c r="A10" s="9">
        <v>5</v>
      </c>
      <c r="B10" s="12" t="s">
        <v>31</v>
      </c>
      <c r="C10" s="13" t="s">
        <v>32</v>
      </c>
      <c r="D10" s="14" t="s">
        <v>33</v>
      </c>
      <c r="E10" s="15" t="s">
        <v>34</v>
      </c>
      <c r="F10" s="16">
        <v>43584</v>
      </c>
      <c r="G10" s="17">
        <v>43600</v>
      </c>
      <c r="H10" s="18">
        <v>44679</v>
      </c>
      <c r="I10" s="16">
        <v>43584</v>
      </c>
      <c r="J10" s="16">
        <v>43949</v>
      </c>
      <c r="K10" s="42">
        <f t="shared" si="0"/>
        <v>1326</v>
      </c>
      <c r="L10" s="42">
        <v>1326</v>
      </c>
      <c r="M10" s="39">
        <f>M12+M13+M20</f>
        <v>0</v>
      </c>
      <c r="N10" s="43">
        <v>1000</v>
      </c>
      <c r="O10" s="34"/>
    </row>
    <row r="11" ht="16.5" customHeight="1" spans="1:15">
      <c r="A11" s="9">
        <v>6</v>
      </c>
      <c r="B11" s="12" t="s">
        <v>35</v>
      </c>
      <c r="C11" s="13" t="s">
        <v>36</v>
      </c>
      <c r="D11" s="14" t="s">
        <v>37</v>
      </c>
      <c r="E11" s="15" t="s">
        <v>38</v>
      </c>
      <c r="F11" s="16">
        <v>43586</v>
      </c>
      <c r="G11" s="17">
        <v>43614</v>
      </c>
      <c r="H11" s="18">
        <v>44681</v>
      </c>
      <c r="I11" s="16">
        <v>43586</v>
      </c>
      <c r="J11" s="16">
        <v>43951</v>
      </c>
      <c r="K11" s="42">
        <f t="shared" si="0"/>
        <v>1098</v>
      </c>
      <c r="L11" s="42">
        <v>1098</v>
      </c>
      <c r="M11" s="39">
        <f>M13+M15+M21</f>
        <v>0</v>
      </c>
      <c r="N11" s="43">
        <v>1000</v>
      </c>
      <c r="O11" s="34"/>
    </row>
    <row r="12" ht="16.5" customHeight="1" spans="1:15">
      <c r="A12" s="9">
        <v>7</v>
      </c>
      <c r="B12" s="12">
        <v>509</v>
      </c>
      <c r="C12" s="13" t="s">
        <v>39</v>
      </c>
      <c r="D12" s="14" t="s">
        <v>40</v>
      </c>
      <c r="E12" s="15" t="s">
        <v>41</v>
      </c>
      <c r="F12" s="16">
        <v>43584</v>
      </c>
      <c r="G12" s="17">
        <v>43607</v>
      </c>
      <c r="H12" s="18">
        <v>44314</v>
      </c>
      <c r="I12" s="16">
        <v>43584</v>
      </c>
      <c r="J12" s="16">
        <v>43949</v>
      </c>
      <c r="K12" s="42">
        <f t="shared" si="0"/>
        <v>1006</v>
      </c>
      <c r="L12" s="42">
        <v>1006</v>
      </c>
      <c r="M12" s="39">
        <f>M15+M16+M22</f>
        <v>0</v>
      </c>
      <c r="N12" s="43">
        <v>1000</v>
      </c>
      <c r="O12" s="34"/>
    </row>
    <row r="13" ht="16.5" customHeight="1" spans="1:15">
      <c r="A13" s="9">
        <v>8</v>
      </c>
      <c r="B13" s="12">
        <v>510</v>
      </c>
      <c r="C13" s="13" t="s">
        <v>42</v>
      </c>
      <c r="D13" s="14" t="s">
        <v>43</v>
      </c>
      <c r="E13" s="15" t="s">
        <v>44</v>
      </c>
      <c r="F13" s="16">
        <v>43641</v>
      </c>
      <c r="G13" s="17">
        <v>43654</v>
      </c>
      <c r="H13" s="18">
        <v>44371</v>
      </c>
      <c r="I13" s="16">
        <v>43641</v>
      </c>
      <c r="J13" s="16">
        <v>44006</v>
      </c>
      <c r="K13" s="42">
        <f t="shared" si="0"/>
        <v>1203</v>
      </c>
      <c r="L13" s="42">
        <v>1203</v>
      </c>
      <c r="M13" s="39">
        <f>M16+M17+M23</f>
        <v>0</v>
      </c>
      <c r="N13" s="43">
        <v>1000</v>
      </c>
      <c r="O13" s="34"/>
    </row>
    <row r="14" ht="16.5" customHeight="1" spans="1:15">
      <c r="A14" s="9">
        <v>9</v>
      </c>
      <c r="B14" s="19" t="s">
        <v>45</v>
      </c>
      <c r="C14" s="20" t="s">
        <v>46</v>
      </c>
      <c r="D14" s="21" t="s">
        <v>47</v>
      </c>
      <c r="E14" s="22" t="s">
        <v>48</v>
      </c>
      <c r="F14" s="23">
        <v>42757</v>
      </c>
      <c r="G14" s="24">
        <v>42787</v>
      </c>
      <c r="H14" s="24">
        <v>43851</v>
      </c>
      <c r="I14" s="23">
        <v>43487</v>
      </c>
      <c r="J14" s="16">
        <v>43851</v>
      </c>
      <c r="K14" s="42">
        <v>1022</v>
      </c>
      <c r="L14" s="42">
        <f>K14</f>
        <v>1022</v>
      </c>
      <c r="M14" s="39">
        <f>M17+M18+M24</f>
        <v>0</v>
      </c>
      <c r="N14" s="43">
        <v>1000</v>
      </c>
      <c r="O14" s="34"/>
    </row>
    <row r="15" ht="16.5" customHeight="1" spans="1:15">
      <c r="A15" s="9">
        <v>10</v>
      </c>
      <c r="B15" s="12" t="s">
        <v>56</v>
      </c>
      <c r="C15" s="13" t="s">
        <v>57</v>
      </c>
      <c r="D15" s="14" t="s">
        <v>58</v>
      </c>
      <c r="E15" s="15" t="s">
        <v>59</v>
      </c>
      <c r="F15" s="16">
        <v>43633</v>
      </c>
      <c r="G15" s="17">
        <v>43641</v>
      </c>
      <c r="H15" s="18">
        <v>44363</v>
      </c>
      <c r="I15" s="16">
        <v>43633</v>
      </c>
      <c r="J15" s="16">
        <v>43998</v>
      </c>
      <c r="K15" s="42">
        <f t="shared" si="0"/>
        <v>1152</v>
      </c>
      <c r="L15" s="42">
        <v>1152</v>
      </c>
      <c r="M15" s="39">
        <f t="shared" ref="M15:M41" si="1">M17+M18+M24</f>
        <v>0</v>
      </c>
      <c r="N15" s="43">
        <v>1000</v>
      </c>
      <c r="O15" s="34"/>
    </row>
    <row r="16" ht="16.5" customHeight="1" spans="1:15">
      <c r="A16" s="9">
        <v>11</v>
      </c>
      <c r="B16" s="12" t="s">
        <v>60</v>
      </c>
      <c r="C16" s="13" t="s">
        <v>61</v>
      </c>
      <c r="D16" s="14" t="s">
        <v>62</v>
      </c>
      <c r="E16" s="15" t="s">
        <v>63</v>
      </c>
      <c r="F16" s="16">
        <v>43633</v>
      </c>
      <c r="G16" s="17">
        <v>43642</v>
      </c>
      <c r="H16" s="18">
        <v>44363</v>
      </c>
      <c r="I16" s="16">
        <v>43633</v>
      </c>
      <c r="J16" s="16">
        <v>43998</v>
      </c>
      <c r="K16" s="42">
        <f t="shared" si="0"/>
        <v>1179</v>
      </c>
      <c r="L16" s="44">
        <v>1179</v>
      </c>
      <c r="M16" s="39">
        <f t="shared" si="1"/>
        <v>0</v>
      </c>
      <c r="N16" s="43">
        <v>1000</v>
      </c>
      <c r="O16" s="34"/>
    </row>
    <row r="17" ht="16.5" customHeight="1" spans="1:15">
      <c r="A17" s="9">
        <v>12</v>
      </c>
      <c r="B17" s="12">
        <v>513</v>
      </c>
      <c r="C17" s="13" t="s">
        <v>64</v>
      </c>
      <c r="D17" s="14" t="s">
        <v>65</v>
      </c>
      <c r="E17" s="15" t="s">
        <v>66</v>
      </c>
      <c r="F17" s="16">
        <v>43641</v>
      </c>
      <c r="G17" s="17">
        <v>43655</v>
      </c>
      <c r="H17" s="18">
        <v>44371</v>
      </c>
      <c r="I17" s="16">
        <v>43641</v>
      </c>
      <c r="J17" s="16">
        <v>44006</v>
      </c>
      <c r="K17" s="42">
        <f t="shared" si="0"/>
        <v>1305</v>
      </c>
      <c r="L17" s="42">
        <v>1305</v>
      </c>
      <c r="M17" s="39">
        <f t="shared" si="1"/>
        <v>0</v>
      </c>
      <c r="N17" s="43">
        <v>1000</v>
      </c>
      <c r="O17" s="45"/>
    </row>
    <row r="18" ht="16.5" customHeight="1" spans="1:17">
      <c r="A18" s="9">
        <v>13</v>
      </c>
      <c r="B18" s="12" t="s">
        <v>67</v>
      </c>
      <c r="C18" s="13" t="s">
        <v>68</v>
      </c>
      <c r="D18" s="14" t="s">
        <v>69</v>
      </c>
      <c r="E18" s="15" t="s">
        <v>70</v>
      </c>
      <c r="F18" s="16">
        <v>43544</v>
      </c>
      <c r="G18" s="17">
        <v>43551</v>
      </c>
      <c r="H18" s="18">
        <v>44274</v>
      </c>
      <c r="I18" s="16">
        <v>43544</v>
      </c>
      <c r="J18" s="16">
        <v>43909</v>
      </c>
      <c r="K18" s="42">
        <f t="shared" si="0"/>
        <v>1231</v>
      </c>
      <c r="L18" s="42">
        <v>1231</v>
      </c>
      <c r="M18" s="39">
        <f t="shared" si="1"/>
        <v>0</v>
      </c>
      <c r="N18" s="43">
        <v>1000</v>
      </c>
      <c r="O18" s="45"/>
      <c r="Q18" s="35"/>
    </row>
    <row r="19" ht="16.5" customHeight="1" spans="1:17">
      <c r="A19" s="9">
        <v>14</v>
      </c>
      <c r="B19" s="12" t="s">
        <v>71</v>
      </c>
      <c r="C19" s="13" t="s">
        <v>72</v>
      </c>
      <c r="D19" s="14" t="s">
        <v>73</v>
      </c>
      <c r="E19" s="15" t="s">
        <v>74</v>
      </c>
      <c r="F19" s="16">
        <v>43594</v>
      </c>
      <c r="G19" s="17">
        <v>43621</v>
      </c>
      <c r="H19" s="18">
        <v>44324</v>
      </c>
      <c r="I19" s="16">
        <v>43594</v>
      </c>
      <c r="J19" s="16">
        <v>43959</v>
      </c>
      <c r="K19" s="42">
        <f t="shared" si="0"/>
        <v>1346</v>
      </c>
      <c r="L19" s="42">
        <v>1346</v>
      </c>
      <c r="M19" s="39">
        <f t="shared" si="1"/>
        <v>0</v>
      </c>
      <c r="N19" s="43">
        <v>1000</v>
      </c>
      <c r="O19" s="46"/>
      <c r="P19" s="47"/>
      <c r="Q19" s="47"/>
    </row>
    <row r="20" ht="16.5" customHeight="1" spans="1:15">
      <c r="A20" s="9">
        <v>15</v>
      </c>
      <c r="B20" s="25" t="s">
        <v>78</v>
      </c>
      <c r="C20" s="13" t="s">
        <v>79</v>
      </c>
      <c r="D20" s="14" t="s">
        <v>80</v>
      </c>
      <c r="E20" s="15" t="s">
        <v>81</v>
      </c>
      <c r="F20" s="16">
        <v>43544</v>
      </c>
      <c r="G20" s="17">
        <v>43565</v>
      </c>
      <c r="H20" s="18">
        <v>44274</v>
      </c>
      <c r="I20" s="16">
        <v>43544</v>
      </c>
      <c r="J20" s="16">
        <v>43909</v>
      </c>
      <c r="K20" s="42">
        <f t="shared" si="0"/>
        <v>1096</v>
      </c>
      <c r="L20" s="42">
        <v>1096</v>
      </c>
      <c r="M20" s="39">
        <f t="shared" si="1"/>
        <v>0</v>
      </c>
      <c r="N20" s="43">
        <v>1000</v>
      </c>
      <c r="O20" s="45"/>
    </row>
    <row r="21" ht="16.5" customHeight="1" spans="1:15">
      <c r="A21" s="9">
        <v>16</v>
      </c>
      <c r="B21" s="12" t="s">
        <v>82</v>
      </c>
      <c r="C21" s="13" t="s">
        <v>83</v>
      </c>
      <c r="D21" s="14" t="s">
        <v>84</v>
      </c>
      <c r="E21" s="15" t="s">
        <v>85</v>
      </c>
      <c r="F21" s="16">
        <v>43544</v>
      </c>
      <c r="G21" s="17">
        <v>43557</v>
      </c>
      <c r="H21" s="18">
        <v>44274</v>
      </c>
      <c r="I21" s="16">
        <v>43544</v>
      </c>
      <c r="J21" s="16">
        <v>43909</v>
      </c>
      <c r="K21" s="42">
        <f t="shared" si="0"/>
        <v>1059</v>
      </c>
      <c r="L21" s="42">
        <v>1059</v>
      </c>
      <c r="M21" s="39">
        <f t="shared" si="1"/>
        <v>0</v>
      </c>
      <c r="N21" s="43">
        <v>1000</v>
      </c>
      <c r="O21" s="45"/>
    </row>
    <row r="22" ht="16.5" customHeight="1" spans="1:15">
      <c r="A22" s="9">
        <v>17</v>
      </c>
      <c r="B22" s="12">
        <v>519</v>
      </c>
      <c r="C22" s="26" t="s">
        <v>86</v>
      </c>
      <c r="D22" s="27" t="s">
        <v>87</v>
      </c>
      <c r="E22" s="15" t="s">
        <v>88</v>
      </c>
      <c r="F22" s="18">
        <v>43138</v>
      </c>
      <c r="G22" s="18">
        <v>43165</v>
      </c>
      <c r="H22" s="18">
        <v>44233</v>
      </c>
      <c r="I22" s="18">
        <v>43503</v>
      </c>
      <c r="J22" s="18">
        <v>43867</v>
      </c>
      <c r="K22" s="42">
        <f t="shared" si="0"/>
        <v>1340</v>
      </c>
      <c r="L22" s="42">
        <v>1340</v>
      </c>
      <c r="M22" s="39">
        <f t="shared" si="1"/>
        <v>0</v>
      </c>
      <c r="N22" s="43">
        <v>1000</v>
      </c>
      <c r="O22" s="45"/>
    </row>
    <row r="23" ht="16.5" customHeight="1" spans="1:15">
      <c r="A23" s="9">
        <v>18</v>
      </c>
      <c r="B23" s="12" t="s">
        <v>92</v>
      </c>
      <c r="C23" s="13" t="s">
        <v>93</v>
      </c>
      <c r="D23" s="14" t="s">
        <v>94</v>
      </c>
      <c r="E23" s="15" t="s">
        <v>95</v>
      </c>
      <c r="F23" s="16">
        <v>43594</v>
      </c>
      <c r="G23" s="17">
        <v>43620</v>
      </c>
      <c r="H23" s="18">
        <v>44324</v>
      </c>
      <c r="I23" s="16">
        <v>43594</v>
      </c>
      <c r="J23" s="16">
        <v>43959</v>
      </c>
      <c r="K23" s="42">
        <f t="shared" si="0"/>
        <v>1245</v>
      </c>
      <c r="L23" s="42">
        <v>1245</v>
      </c>
      <c r="M23" s="39">
        <f t="shared" si="1"/>
        <v>0</v>
      </c>
      <c r="N23" s="43">
        <v>1000</v>
      </c>
      <c r="O23" s="45"/>
    </row>
    <row r="24" ht="16.5" customHeight="1" spans="1:15">
      <c r="A24" s="9">
        <v>19</v>
      </c>
      <c r="B24" s="12" t="s">
        <v>96</v>
      </c>
      <c r="C24" s="28" t="s">
        <v>97</v>
      </c>
      <c r="D24" s="29" t="s">
        <v>98</v>
      </c>
      <c r="E24" s="30" t="s">
        <v>99</v>
      </c>
      <c r="F24" s="18">
        <v>43257</v>
      </c>
      <c r="G24" s="18">
        <v>43286</v>
      </c>
      <c r="H24" s="18">
        <v>44352</v>
      </c>
      <c r="I24" s="18">
        <v>43622</v>
      </c>
      <c r="J24" s="18">
        <v>43987</v>
      </c>
      <c r="K24" s="42">
        <f t="shared" si="0"/>
        <v>1325</v>
      </c>
      <c r="L24" s="42">
        <v>1325</v>
      </c>
      <c r="M24" s="39">
        <f t="shared" si="1"/>
        <v>0</v>
      </c>
      <c r="N24" s="43">
        <v>1000</v>
      </c>
      <c r="O24" s="45"/>
    </row>
    <row r="25" ht="16.5" customHeight="1" spans="1:15">
      <c r="A25" s="9">
        <v>20</v>
      </c>
      <c r="B25" s="12">
        <v>521</v>
      </c>
      <c r="C25" s="13" t="s">
        <v>100</v>
      </c>
      <c r="D25" s="14" t="s">
        <v>101</v>
      </c>
      <c r="E25" s="15" t="s">
        <v>102</v>
      </c>
      <c r="F25" s="16">
        <v>43594</v>
      </c>
      <c r="G25" s="17">
        <v>43613</v>
      </c>
      <c r="H25" s="18">
        <v>44324</v>
      </c>
      <c r="I25" s="16">
        <v>43594</v>
      </c>
      <c r="J25" s="16">
        <v>43959</v>
      </c>
      <c r="K25" s="42">
        <f t="shared" si="0"/>
        <v>1473</v>
      </c>
      <c r="L25" s="42">
        <v>1473</v>
      </c>
      <c r="M25" s="39">
        <f t="shared" si="1"/>
        <v>0</v>
      </c>
      <c r="N25" s="43">
        <v>1000</v>
      </c>
      <c r="O25" s="45"/>
    </row>
    <row r="26" ht="16.5" customHeight="1" spans="1:15">
      <c r="A26" s="9">
        <v>21</v>
      </c>
      <c r="B26" s="12">
        <v>522</v>
      </c>
      <c r="C26" s="28" t="s">
        <v>103</v>
      </c>
      <c r="D26" s="31" t="s">
        <v>104</v>
      </c>
      <c r="E26" s="15" t="s">
        <v>105</v>
      </c>
      <c r="F26" s="32">
        <v>43218</v>
      </c>
      <c r="G26" s="18">
        <v>43238</v>
      </c>
      <c r="H26" s="18">
        <v>44313</v>
      </c>
      <c r="I26" s="32">
        <v>43583</v>
      </c>
      <c r="J26" s="32">
        <v>43948</v>
      </c>
      <c r="K26" s="42">
        <f t="shared" si="0"/>
        <v>1263</v>
      </c>
      <c r="L26" s="44">
        <v>1263</v>
      </c>
      <c r="M26" s="39">
        <f t="shared" si="1"/>
        <v>0</v>
      </c>
      <c r="N26" s="43">
        <v>1000</v>
      </c>
      <c r="O26" s="45"/>
    </row>
    <row r="27" ht="16.5" customHeight="1" spans="1:15">
      <c r="A27" s="9">
        <v>22</v>
      </c>
      <c r="B27" s="12" t="s">
        <v>106</v>
      </c>
      <c r="C27" s="13" t="s">
        <v>107</v>
      </c>
      <c r="D27" s="14" t="s">
        <v>108</v>
      </c>
      <c r="E27" s="15" t="s">
        <v>109</v>
      </c>
      <c r="F27" s="16">
        <v>43641</v>
      </c>
      <c r="G27" s="17">
        <v>43658</v>
      </c>
      <c r="H27" s="18">
        <v>44371</v>
      </c>
      <c r="I27" s="16">
        <v>43641</v>
      </c>
      <c r="J27" s="16">
        <v>44006</v>
      </c>
      <c r="K27" s="42">
        <f t="shared" si="0"/>
        <v>1235</v>
      </c>
      <c r="L27" s="42">
        <v>1235</v>
      </c>
      <c r="M27" s="39">
        <f t="shared" si="1"/>
        <v>0</v>
      </c>
      <c r="N27" s="43">
        <v>1000</v>
      </c>
      <c r="O27" s="45"/>
    </row>
    <row r="28" ht="16.5" customHeight="1" spans="1:15">
      <c r="A28" s="9">
        <v>23</v>
      </c>
      <c r="B28" s="12">
        <v>601</v>
      </c>
      <c r="C28" s="13" t="s">
        <v>117</v>
      </c>
      <c r="D28" s="14" t="s">
        <v>118</v>
      </c>
      <c r="E28" s="15" t="s">
        <v>119</v>
      </c>
      <c r="F28" s="16">
        <v>43606</v>
      </c>
      <c r="G28" s="17">
        <v>43619</v>
      </c>
      <c r="H28" s="18">
        <v>44701</v>
      </c>
      <c r="I28" s="16">
        <v>43606</v>
      </c>
      <c r="J28" s="16">
        <v>43971</v>
      </c>
      <c r="K28" s="42">
        <f t="shared" si="0"/>
        <v>1178</v>
      </c>
      <c r="L28" s="42">
        <v>1178</v>
      </c>
      <c r="M28" s="39">
        <f t="shared" si="1"/>
        <v>0</v>
      </c>
      <c r="N28" s="43">
        <v>1000</v>
      </c>
      <c r="O28" s="45"/>
    </row>
    <row r="29" ht="16.5" customHeight="1" spans="1:15">
      <c r="A29" s="9">
        <v>24</v>
      </c>
      <c r="B29" s="12">
        <v>603</v>
      </c>
      <c r="C29" s="13" t="s">
        <v>120</v>
      </c>
      <c r="D29" s="14" t="s">
        <v>121</v>
      </c>
      <c r="E29" s="15" t="s">
        <v>122</v>
      </c>
      <c r="F29" s="16">
        <v>43544</v>
      </c>
      <c r="G29" s="17">
        <v>43567</v>
      </c>
      <c r="H29" s="18">
        <v>44274</v>
      </c>
      <c r="I29" s="16">
        <v>43544</v>
      </c>
      <c r="J29" s="16">
        <v>43909</v>
      </c>
      <c r="K29" s="42">
        <f t="shared" si="0"/>
        <v>1152</v>
      </c>
      <c r="L29" s="42">
        <v>1152</v>
      </c>
      <c r="M29" s="39">
        <f t="shared" si="1"/>
        <v>0</v>
      </c>
      <c r="N29" s="43">
        <v>1000</v>
      </c>
      <c r="O29" s="45"/>
    </row>
    <row r="30" ht="16.5" customHeight="1" spans="1:15">
      <c r="A30" s="9">
        <v>25</v>
      </c>
      <c r="B30" s="12">
        <v>605</v>
      </c>
      <c r="C30" s="13" t="s">
        <v>123</v>
      </c>
      <c r="D30" s="14" t="s">
        <v>124</v>
      </c>
      <c r="E30" s="15" t="s">
        <v>125</v>
      </c>
      <c r="F30" s="16">
        <v>43544</v>
      </c>
      <c r="G30" s="17">
        <v>43556</v>
      </c>
      <c r="H30" s="18">
        <v>44639</v>
      </c>
      <c r="I30" s="16">
        <v>43544</v>
      </c>
      <c r="J30" s="16">
        <v>43909</v>
      </c>
      <c r="K30" s="42">
        <f t="shared" si="0"/>
        <v>1074</v>
      </c>
      <c r="L30" s="42">
        <v>1074</v>
      </c>
      <c r="M30" s="39">
        <f t="shared" si="1"/>
        <v>0</v>
      </c>
      <c r="N30" s="43">
        <v>1000</v>
      </c>
      <c r="O30" s="45"/>
    </row>
    <row r="31" ht="16.5" customHeight="1" spans="1:15">
      <c r="A31" s="9">
        <v>26</v>
      </c>
      <c r="B31" s="12">
        <v>610</v>
      </c>
      <c r="C31" s="28" t="s">
        <v>129</v>
      </c>
      <c r="D31" s="27" t="s">
        <v>130</v>
      </c>
      <c r="E31" s="15" t="s">
        <v>131</v>
      </c>
      <c r="F31" s="32">
        <v>42755</v>
      </c>
      <c r="G31" s="18">
        <v>42783</v>
      </c>
      <c r="H31" s="18">
        <v>43849</v>
      </c>
      <c r="I31" s="32">
        <v>43485</v>
      </c>
      <c r="J31" s="32">
        <v>43849</v>
      </c>
      <c r="K31" s="42">
        <f t="shared" si="0"/>
        <v>1325</v>
      </c>
      <c r="L31" s="42">
        <v>1325</v>
      </c>
      <c r="M31" s="39">
        <f t="shared" si="1"/>
        <v>0</v>
      </c>
      <c r="N31" s="43">
        <v>1000</v>
      </c>
      <c r="O31" s="45"/>
    </row>
    <row r="32" ht="16.5" customHeight="1" spans="1:15">
      <c r="A32" s="9">
        <v>27</v>
      </c>
      <c r="B32" s="12">
        <v>613</v>
      </c>
      <c r="C32" s="13" t="s">
        <v>141</v>
      </c>
      <c r="D32" s="14" t="s">
        <v>142</v>
      </c>
      <c r="E32" s="15" t="s">
        <v>143</v>
      </c>
      <c r="F32" s="16">
        <v>43544</v>
      </c>
      <c r="G32" s="17">
        <v>43550</v>
      </c>
      <c r="H32" s="18">
        <v>44639</v>
      </c>
      <c r="I32" s="16">
        <v>43544</v>
      </c>
      <c r="J32" s="16">
        <v>43909</v>
      </c>
      <c r="K32" s="42">
        <f t="shared" si="0"/>
        <v>1203</v>
      </c>
      <c r="L32" s="42">
        <v>1203</v>
      </c>
      <c r="M32" s="39">
        <f t="shared" si="1"/>
        <v>0</v>
      </c>
      <c r="N32" s="43">
        <v>1000</v>
      </c>
      <c r="O32" s="45"/>
    </row>
    <row r="33" ht="16.5" customHeight="1" spans="1:15">
      <c r="A33" s="9">
        <v>28</v>
      </c>
      <c r="B33" s="12">
        <v>616</v>
      </c>
      <c r="C33" s="13" t="s">
        <v>147</v>
      </c>
      <c r="D33" s="14" t="s">
        <v>148</v>
      </c>
      <c r="E33" s="15" t="s">
        <v>149</v>
      </c>
      <c r="F33" s="16">
        <v>43544</v>
      </c>
      <c r="G33" s="17">
        <v>43559</v>
      </c>
      <c r="H33" s="18">
        <v>44274</v>
      </c>
      <c r="I33" s="16">
        <v>43544</v>
      </c>
      <c r="J33" s="16">
        <v>43909</v>
      </c>
      <c r="K33" s="42">
        <f t="shared" si="0"/>
        <v>1260</v>
      </c>
      <c r="L33" s="42">
        <v>1260</v>
      </c>
      <c r="M33" s="39">
        <f t="shared" si="1"/>
        <v>0</v>
      </c>
      <c r="N33" s="43">
        <v>1000</v>
      </c>
      <c r="O33" s="45"/>
    </row>
    <row r="34" ht="16.5" customHeight="1" spans="1:15">
      <c r="A34" s="9">
        <v>29</v>
      </c>
      <c r="B34" s="12">
        <v>619</v>
      </c>
      <c r="C34" s="33" t="s">
        <v>153</v>
      </c>
      <c r="D34" s="14" t="s">
        <v>154</v>
      </c>
      <c r="E34" s="15" t="s">
        <v>155</v>
      </c>
      <c r="F34" s="16">
        <v>43598</v>
      </c>
      <c r="G34" s="17">
        <v>43627</v>
      </c>
      <c r="H34" s="18">
        <v>44328</v>
      </c>
      <c r="I34" s="16">
        <v>43598</v>
      </c>
      <c r="J34" s="16">
        <v>43963</v>
      </c>
      <c r="K34" s="42">
        <f t="shared" si="0"/>
        <v>1344</v>
      </c>
      <c r="L34" s="42">
        <v>1344</v>
      </c>
      <c r="M34" s="39">
        <f t="shared" si="1"/>
        <v>0</v>
      </c>
      <c r="N34" s="43">
        <v>1000</v>
      </c>
      <c r="O34" s="45"/>
    </row>
    <row r="35" ht="16.5" customHeight="1" spans="1:15">
      <c r="A35" s="9">
        <v>30</v>
      </c>
      <c r="B35" s="25">
        <v>620</v>
      </c>
      <c r="C35" s="13" t="s">
        <v>156</v>
      </c>
      <c r="D35" s="14" t="s">
        <v>157</v>
      </c>
      <c r="E35" s="15" t="s">
        <v>158</v>
      </c>
      <c r="F35" s="16">
        <v>43544</v>
      </c>
      <c r="G35" s="17">
        <v>43550</v>
      </c>
      <c r="H35" s="18">
        <v>44274</v>
      </c>
      <c r="I35" s="16">
        <v>43544</v>
      </c>
      <c r="J35" s="16">
        <v>43909</v>
      </c>
      <c r="K35" s="42">
        <f t="shared" si="0"/>
        <v>1033</v>
      </c>
      <c r="L35" s="42">
        <v>1033</v>
      </c>
      <c r="M35" s="39">
        <f t="shared" si="1"/>
        <v>0</v>
      </c>
      <c r="N35" s="43">
        <v>1000</v>
      </c>
      <c r="O35" s="45"/>
    </row>
    <row r="36" ht="16.5" customHeight="1" spans="1:15">
      <c r="A36" s="9">
        <v>31</v>
      </c>
      <c r="B36" s="25">
        <v>621</v>
      </c>
      <c r="C36" s="13" t="s">
        <v>159</v>
      </c>
      <c r="D36" s="14" t="s">
        <v>160</v>
      </c>
      <c r="E36" s="15" t="s">
        <v>161</v>
      </c>
      <c r="F36" s="16">
        <v>43544</v>
      </c>
      <c r="G36" s="17">
        <v>43556</v>
      </c>
      <c r="H36" s="18">
        <v>44274</v>
      </c>
      <c r="I36" s="16">
        <v>43544</v>
      </c>
      <c r="J36" s="16">
        <v>43909</v>
      </c>
      <c r="K36" s="42">
        <f t="shared" si="0"/>
        <v>1122</v>
      </c>
      <c r="L36" s="42">
        <v>1122</v>
      </c>
      <c r="M36" s="39">
        <f t="shared" si="1"/>
        <v>0</v>
      </c>
      <c r="N36" s="43">
        <v>1000</v>
      </c>
      <c r="O36" s="45"/>
    </row>
    <row r="37" ht="16.5" customHeight="1" spans="1:15">
      <c r="A37" s="9">
        <v>32</v>
      </c>
      <c r="B37" s="25">
        <v>622</v>
      </c>
      <c r="C37" s="13" t="s">
        <v>162</v>
      </c>
      <c r="D37" s="14" t="s">
        <v>163</v>
      </c>
      <c r="E37" s="15" t="s">
        <v>164</v>
      </c>
      <c r="F37" s="16">
        <v>43544</v>
      </c>
      <c r="G37" s="17">
        <v>43551</v>
      </c>
      <c r="H37" s="18">
        <v>44274</v>
      </c>
      <c r="I37" s="16">
        <v>43544</v>
      </c>
      <c r="J37" s="16">
        <v>43909</v>
      </c>
      <c r="K37" s="42">
        <f t="shared" si="0"/>
        <v>1230</v>
      </c>
      <c r="L37" s="42">
        <v>1230</v>
      </c>
      <c r="M37" s="39">
        <f t="shared" si="1"/>
        <v>0</v>
      </c>
      <c r="N37" s="43">
        <v>1000</v>
      </c>
      <c r="O37" s="45"/>
    </row>
    <row r="38" ht="16.5" customHeight="1" spans="1:15">
      <c r="A38" s="9">
        <v>33</v>
      </c>
      <c r="B38" s="12">
        <v>623</v>
      </c>
      <c r="C38" s="13" t="s">
        <v>165</v>
      </c>
      <c r="D38" s="14" t="s">
        <v>166</v>
      </c>
      <c r="E38" s="15" t="s">
        <v>167</v>
      </c>
      <c r="F38" s="16">
        <v>43544</v>
      </c>
      <c r="G38" s="17">
        <v>43550</v>
      </c>
      <c r="H38" s="18">
        <v>44274</v>
      </c>
      <c r="I38" s="16">
        <v>43544</v>
      </c>
      <c r="J38" s="16">
        <v>43909</v>
      </c>
      <c r="K38" s="42">
        <f t="shared" si="0"/>
        <v>1037</v>
      </c>
      <c r="L38" s="42">
        <v>1037</v>
      </c>
      <c r="M38" s="39">
        <f t="shared" si="1"/>
        <v>0</v>
      </c>
      <c r="N38" s="43">
        <v>1000</v>
      </c>
      <c r="O38" s="45"/>
    </row>
    <row r="39" ht="16.5" customHeight="1" spans="1:15">
      <c r="A39" s="9">
        <v>34</v>
      </c>
      <c r="B39" s="12">
        <v>625</v>
      </c>
      <c r="C39" s="13" t="s">
        <v>171</v>
      </c>
      <c r="D39" s="14" t="s">
        <v>172</v>
      </c>
      <c r="E39" s="15" t="s">
        <v>173</v>
      </c>
      <c r="F39" s="16">
        <v>43606</v>
      </c>
      <c r="G39" s="17">
        <v>43622</v>
      </c>
      <c r="H39" s="18">
        <v>44336</v>
      </c>
      <c r="I39" s="16">
        <v>43606</v>
      </c>
      <c r="J39" s="16">
        <v>43971</v>
      </c>
      <c r="K39" s="42">
        <f t="shared" si="0"/>
        <v>1141</v>
      </c>
      <c r="L39" s="42">
        <v>1141</v>
      </c>
      <c r="M39" s="39">
        <f t="shared" si="1"/>
        <v>0</v>
      </c>
      <c r="N39" s="43">
        <v>1000</v>
      </c>
      <c r="O39" s="45"/>
    </row>
    <row r="40" ht="16.5" customHeight="1" spans="1:15">
      <c r="A40" s="9">
        <v>35</v>
      </c>
      <c r="B40" s="12" t="s">
        <v>174</v>
      </c>
      <c r="C40" s="28" t="s">
        <v>175</v>
      </c>
      <c r="D40" s="31" t="s">
        <v>176</v>
      </c>
      <c r="E40" s="15" t="s">
        <v>177</v>
      </c>
      <c r="F40" s="18">
        <v>43478</v>
      </c>
      <c r="G40" s="18">
        <v>43507</v>
      </c>
      <c r="H40" s="18">
        <v>44208</v>
      </c>
      <c r="I40" s="18">
        <v>43478</v>
      </c>
      <c r="J40" s="18">
        <v>43842</v>
      </c>
      <c r="K40" s="42">
        <f t="shared" si="0"/>
        <v>1115</v>
      </c>
      <c r="L40" s="42">
        <v>1115</v>
      </c>
      <c r="M40" s="39">
        <f t="shared" si="1"/>
        <v>0</v>
      </c>
      <c r="N40" s="43">
        <v>1000</v>
      </c>
      <c r="O40" s="45"/>
    </row>
    <row r="41" ht="16.5" customHeight="1" spans="1:15">
      <c r="A41" s="34">
        <v>36</v>
      </c>
      <c r="B41" s="12">
        <v>629</v>
      </c>
      <c r="C41" s="13" t="s">
        <v>181</v>
      </c>
      <c r="D41" s="14" t="s">
        <v>182</v>
      </c>
      <c r="E41" s="15" t="s">
        <v>183</v>
      </c>
      <c r="F41" s="16">
        <v>43544</v>
      </c>
      <c r="G41" s="17">
        <v>43550</v>
      </c>
      <c r="H41" s="18">
        <f>H37</f>
        <v>44274</v>
      </c>
      <c r="I41" s="16">
        <v>43544</v>
      </c>
      <c r="J41" s="16">
        <v>43909</v>
      </c>
      <c r="K41" s="42">
        <f t="shared" si="0"/>
        <v>1203</v>
      </c>
      <c r="L41" s="42">
        <v>1203</v>
      </c>
      <c r="M41" s="39">
        <f t="shared" si="1"/>
        <v>0</v>
      </c>
      <c r="N41" s="43">
        <v>1000</v>
      </c>
      <c r="O41" s="45"/>
    </row>
    <row r="44" spans="2:17">
      <c r="B44" s="35" t="s">
        <v>204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</row>
  </sheetData>
  <mergeCells count="19">
    <mergeCell ref="A1:N1"/>
    <mergeCell ref="A2:E2"/>
    <mergeCell ref="J2:N2"/>
    <mergeCell ref="L3:M3"/>
    <mergeCell ref="A5:J5"/>
    <mergeCell ref="B44:Q4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N3:N4"/>
    <mergeCell ref="O3:O4"/>
  </mergeCells>
  <pageMargins left="0.393700787401575" right="0.39370078740157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场地租赁补贴</vt:lpstr>
      <vt:lpstr>管理服务补贴</vt:lpstr>
      <vt:lpstr>电采暖费补贴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張雲柯</cp:lastModifiedBy>
  <dcterms:created xsi:type="dcterms:W3CDTF">2018-11-02T01:47:00Z</dcterms:created>
  <cp:lastPrinted>2020-12-31T11:15:00Z</cp:lastPrinted>
  <dcterms:modified xsi:type="dcterms:W3CDTF">2021-01-01T02:09:32Z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